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nationalenergyso.sharepoint.com/sites/GRP-EXT-UK-CodeAdministratorCollaborationSpace/CUSC/Modifications/CMP423/"/>
    </mc:Choice>
  </mc:AlternateContent>
  <xr:revisionPtr revIDLastSave="4" documentId="8_{449E4625-159C-41DE-9A8D-B1FB9DB6E161}" xr6:coauthVersionLast="47" xr6:coauthVersionMax="47" xr10:uidLastSave="{B825398F-F59C-487C-AC99-F3FCC8C3F40F}"/>
  <bookViews>
    <workbookView xWindow="-120" yWindow="-120" windowWidth="38640" windowHeight="21240" xr2:uid="{3F821D5F-7642-4B3A-9E82-CDBEB52D0DF7}"/>
  </bookViews>
  <sheets>
    <sheet name="interaction CMP432 and CMP444" sheetId="1" r:id="rId1"/>
    <sheet name="interaction with CMP444 WACM1" sheetId="2" r:id="rId2"/>
  </sheets>
  <externalReferences>
    <externalReference r:id="rId3"/>
  </externalReferences>
  <definedNames>
    <definedName name="GenInputGenZone">[1]GenInput!$V$35:$V$704</definedName>
    <definedName name="TariffPSGen">[1]GenInput!$S$35:$S$704</definedName>
    <definedName name="TariffTEC">[1]GenInput!$D$35:$D$704</definedName>
    <definedName name="TariffYRGen">[1]GenInput!$T$35:$T$704</definedName>
    <definedName name="TariffYRNSGen">[1]GenInput!$U$35:$U$704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2" l="1"/>
  <c r="G33" i="2"/>
  <c r="E50" i="2"/>
  <c r="F50" i="2"/>
  <c r="G50" i="2"/>
  <c r="E74" i="2"/>
  <c r="F74" i="2"/>
  <c r="G74" i="2"/>
  <c r="E104" i="2"/>
  <c r="F104" i="2"/>
  <c r="G104" i="2"/>
  <c r="E134" i="2"/>
  <c r="F134" i="2"/>
  <c r="G134" i="2"/>
  <c r="E164" i="2"/>
  <c r="F164" i="2"/>
  <c r="G164" i="2"/>
  <c r="B169" i="2"/>
  <c r="E170" i="2"/>
  <c r="F170" i="2"/>
  <c r="G170" i="2"/>
  <c r="E171" i="2"/>
  <c r="F171" i="2"/>
  <c r="G171" i="2"/>
  <c r="E172" i="2"/>
  <c r="F172" i="2"/>
  <c r="G172" i="2"/>
  <c r="E173" i="2"/>
  <c r="F173" i="2"/>
  <c r="G173" i="2"/>
  <c r="E174" i="2"/>
  <c r="F174" i="2"/>
  <c r="G174" i="2"/>
  <c r="E175" i="2"/>
  <c r="F175" i="2"/>
  <c r="G175" i="2"/>
  <c r="E176" i="2"/>
  <c r="F176" i="2"/>
  <c r="G176" i="2"/>
  <c r="E177" i="2"/>
  <c r="F177" i="2"/>
  <c r="G177" i="2"/>
  <c r="E178" i="2"/>
  <c r="F178" i="2"/>
  <c r="G178" i="2"/>
  <c r="E179" i="2"/>
  <c r="F179" i="2"/>
  <c r="G179" i="2"/>
  <c r="E180" i="2"/>
  <c r="F180" i="2"/>
  <c r="G180" i="2"/>
  <c r="E181" i="2"/>
  <c r="F181" i="2"/>
  <c r="G181" i="2"/>
  <c r="E182" i="2"/>
  <c r="F182" i="2"/>
  <c r="G182" i="2"/>
  <c r="E183" i="2"/>
  <c r="F183" i="2"/>
  <c r="G183" i="2"/>
  <c r="E184" i="2"/>
  <c r="F184" i="2"/>
  <c r="G184" i="2"/>
  <c r="E185" i="2"/>
  <c r="F185" i="2"/>
  <c r="G185" i="2"/>
  <c r="E186" i="2"/>
  <c r="F186" i="2"/>
  <c r="G186" i="2"/>
  <c r="E187" i="2"/>
  <c r="F187" i="2"/>
  <c r="G187" i="2"/>
  <c r="E188" i="2"/>
  <c r="F188" i="2"/>
  <c r="G188" i="2"/>
  <c r="E189" i="2"/>
  <c r="F189" i="2"/>
  <c r="G189" i="2"/>
  <c r="E190" i="2"/>
  <c r="F190" i="2"/>
  <c r="G190" i="2"/>
  <c r="E191" i="2"/>
  <c r="F191" i="2"/>
  <c r="G191" i="2"/>
  <c r="E192" i="2"/>
  <c r="F192" i="2"/>
  <c r="G192" i="2"/>
  <c r="E193" i="2"/>
  <c r="F193" i="2"/>
  <c r="G193" i="2"/>
  <c r="E194" i="2"/>
  <c r="F194" i="2"/>
  <c r="G194" i="2"/>
  <c r="E195" i="2"/>
  <c r="F195" i="2"/>
  <c r="G195" i="2"/>
  <c r="E196" i="2"/>
  <c r="F196" i="2"/>
  <c r="G196" i="2"/>
  <c r="E197" i="2"/>
  <c r="F197" i="2"/>
  <c r="G197" i="2"/>
  <c r="B202" i="2"/>
  <c r="E203" i="2"/>
  <c r="F203" i="2"/>
  <c r="G203" i="2"/>
  <c r="E204" i="2"/>
  <c r="F204" i="2"/>
  <c r="G204" i="2"/>
  <c r="E205" i="2"/>
  <c r="F205" i="2"/>
  <c r="G205" i="2"/>
  <c r="E206" i="2"/>
  <c r="F206" i="2"/>
  <c r="G206" i="2"/>
  <c r="E207" i="2"/>
  <c r="F207" i="2"/>
  <c r="G207" i="2"/>
  <c r="E208" i="2"/>
  <c r="F208" i="2"/>
  <c r="G208" i="2"/>
  <c r="E209" i="2"/>
  <c r="F209" i="2"/>
  <c r="G209" i="2"/>
  <c r="E210" i="2"/>
  <c r="F210" i="2"/>
  <c r="G210" i="2"/>
  <c r="E211" i="2"/>
  <c r="F211" i="2"/>
  <c r="G211" i="2"/>
  <c r="E212" i="2"/>
  <c r="F212" i="2"/>
  <c r="G212" i="2"/>
  <c r="E213" i="2"/>
  <c r="F213" i="2"/>
  <c r="G213" i="2"/>
  <c r="E214" i="2"/>
  <c r="F214" i="2"/>
  <c r="G214" i="2"/>
  <c r="E215" i="2"/>
  <c r="F215" i="2"/>
  <c r="G215" i="2"/>
  <c r="E216" i="2"/>
  <c r="F216" i="2"/>
  <c r="G216" i="2"/>
  <c r="E217" i="2"/>
  <c r="F217" i="2"/>
  <c r="G217" i="2"/>
  <c r="E218" i="2"/>
  <c r="F218" i="2"/>
  <c r="G218" i="2"/>
  <c r="E219" i="2"/>
  <c r="F219" i="2"/>
  <c r="G219" i="2"/>
  <c r="E220" i="2"/>
  <c r="F220" i="2"/>
  <c r="G220" i="2"/>
  <c r="E221" i="2"/>
  <c r="F221" i="2"/>
  <c r="G221" i="2"/>
  <c r="E222" i="2"/>
  <c r="F222" i="2"/>
  <c r="G222" i="2"/>
  <c r="E223" i="2"/>
  <c r="F223" i="2"/>
  <c r="G223" i="2"/>
  <c r="E224" i="2"/>
  <c r="F224" i="2"/>
  <c r="G224" i="2"/>
  <c r="E225" i="2"/>
  <c r="F225" i="2"/>
  <c r="G225" i="2"/>
  <c r="E226" i="2"/>
  <c r="F226" i="2"/>
  <c r="G226" i="2"/>
  <c r="E227" i="2"/>
  <c r="F227" i="2"/>
  <c r="G227" i="2"/>
  <c r="E228" i="2"/>
  <c r="F228" i="2"/>
  <c r="G228" i="2"/>
  <c r="E229" i="2"/>
  <c r="F229" i="2"/>
  <c r="G229" i="2"/>
  <c r="E230" i="2"/>
  <c r="F230" i="2"/>
  <c r="G230" i="2"/>
  <c r="B235" i="2"/>
  <c r="E236" i="2"/>
  <c r="F236" i="2"/>
  <c r="G236" i="2"/>
  <c r="E237" i="2"/>
  <c r="F237" i="2"/>
  <c r="G237" i="2"/>
  <c r="E238" i="2"/>
  <c r="F238" i="2"/>
  <c r="G238" i="2"/>
  <c r="E239" i="2"/>
  <c r="F239" i="2"/>
  <c r="G239" i="2"/>
  <c r="E240" i="2"/>
  <c r="F240" i="2"/>
  <c r="G240" i="2"/>
  <c r="E241" i="2"/>
  <c r="F241" i="2"/>
  <c r="G241" i="2"/>
  <c r="E242" i="2"/>
  <c r="F242" i="2"/>
  <c r="G242" i="2"/>
  <c r="E243" i="2"/>
  <c r="F243" i="2"/>
  <c r="G243" i="2"/>
  <c r="E244" i="2"/>
  <c r="F244" i="2"/>
  <c r="G244" i="2"/>
  <c r="E245" i="2"/>
  <c r="F245" i="2"/>
  <c r="G245" i="2"/>
  <c r="E246" i="2"/>
  <c r="F246" i="2"/>
  <c r="G246" i="2"/>
  <c r="E247" i="2"/>
  <c r="F247" i="2"/>
  <c r="G247" i="2"/>
  <c r="E248" i="2"/>
  <c r="F248" i="2"/>
  <c r="G248" i="2"/>
  <c r="E249" i="2"/>
  <c r="F249" i="2"/>
  <c r="G249" i="2"/>
  <c r="E250" i="2"/>
  <c r="F250" i="2"/>
  <c r="G250" i="2"/>
  <c r="E251" i="2"/>
  <c r="F251" i="2"/>
  <c r="G251" i="2"/>
  <c r="E252" i="2"/>
  <c r="F252" i="2"/>
  <c r="G252" i="2"/>
  <c r="E253" i="2"/>
  <c r="F253" i="2"/>
  <c r="G253" i="2"/>
  <c r="E254" i="2"/>
  <c r="F254" i="2"/>
  <c r="G254" i="2"/>
  <c r="E255" i="2"/>
  <c r="F255" i="2"/>
  <c r="G255" i="2"/>
  <c r="E256" i="2"/>
  <c r="F256" i="2"/>
  <c r="G256" i="2"/>
  <c r="E257" i="2"/>
  <c r="F257" i="2"/>
  <c r="G257" i="2"/>
  <c r="E258" i="2"/>
  <c r="F258" i="2"/>
  <c r="G258" i="2"/>
  <c r="E259" i="2"/>
  <c r="F259" i="2"/>
  <c r="G259" i="2"/>
  <c r="E260" i="2"/>
  <c r="F260" i="2"/>
  <c r="G260" i="2"/>
  <c r="E261" i="2"/>
  <c r="F261" i="2"/>
  <c r="G261" i="2"/>
  <c r="E262" i="2"/>
  <c r="F262" i="2"/>
  <c r="G262" i="2"/>
  <c r="E263" i="2"/>
  <c r="F263" i="2"/>
  <c r="G263" i="2"/>
  <c r="E266" i="2"/>
  <c r="F266" i="2"/>
  <c r="G266" i="2"/>
  <c r="E296" i="2"/>
  <c r="F296" i="2"/>
  <c r="G296" i="2"/>
  <c r="T311" i="1"/>
  <c r="S311" i="1"/>
  <c r="R311" i="1"/>
  <c r="Q311" i="1"/>
  <c r="P311" i="1"/>
  <c r="O311" i="1"/>
  <c r="N311" i="1"/>
  <c r="M311" i="1"/>
  <c r="L311" i="1"/>
  <c r="K311" i="1"/>
  <c r="J311" i="1"/>
  <c r="I311" i="1"/>
  <c r="H311" i="1"/>
  <c r="G311" i="1"/>
  <c r="F311" i="1"/>
  <c r="E311" i="1"/>
  <c r="T310" i="1"/>
  <c r="S310" i="1"/>
  <c r="R310" i="1"/>
  <c r="Q310" i="1"/>
  <c r="P310" i="1"/>
  <c r="O310" i="1"/>
  <c r="N310" i="1"/>
  <c r="M310" i="1"/>
  <c r="L310" i="1"/>
  <c r="K310" i="1"/>
  <c r="J310" i="1"/>
  <c r="I310" i="1"/>
  <c r="H310" i="1"/>
  <c r="G310" i="1"/>
  <c r="F310" i="1"/>
  <c r="E310" i="1"/>
  <c r="T309" i="1"/>
  <c r="S309" i="1"/>
  <c r="R309" i="1"/>
  <c r="Q309" i="1"/>
  <c r="P309" i="1"/>
  <c r="O309" i="1"/>
  <c r="N309" i="1"/>
  <c r="M309" i="1"/>
  <c r="L309" i="1"/>
  <c r="K309" i="1"/>
  <c r="J309" i="1"/>
  <c r="I309" i="1"/>
  <c r="H309" i="1"/>
  <c r="G309" i="1"/>
  <c r="F309" i="1"/>
  <c r="E309" i="1"/>
  <c r="T308" i="1"/>
  <c r="S308" i="1"/>
  <c r="R308" i="1"/>
  <c r="Q308" i="1"/>
  <c r="P308" i="1"/>
  <c r="O308" i="1"/>
  <c r="N308" i="1"/>
  <c r="M308" i="1"/>
  <c r="L308" i="1"/>
  <c r="K308" i="1"/>
  <c r="J308" i="1"/>
  <c r="I308" i="1"/>
  <c r="H308" i="1"/>
  <c r="G308" i="1"/>
  <c r="F308" i="1"/>
  <c r="E308" i="1"/>
  <c r="T307" i="1"/>
  <c r="S307" i="1"/>
  <c r="R307" i="1"/>
  <c r="Q307" i="1"/>
  <c r="P307" i="1"/>
  <c r="O307" i="1"/>
  <c r="N307" i="1"/>
  <c r="M307" i="1"/>
  <c r="L307" i="1"/>
  <c r="K307" i="1"/>
  <c r="J307" i="1"/>
  <c r="I307" i="1"/>
  <c r="H307" i="1"/>
  <c r="G307" i="1"/>
  <c r="F307" i="1"/>
  <c r="E307" i="1"/>
  <c r="T306" i="1"/>
  <c r="S306" i="1"/>
  <c r="R306" i="1"/>
  <c r="Q306" i="1"/>
  <c r="P306" i="1"/>
  <c r="O306" i="1"/>
  <c r="N306" i="1"/>
  <c r="M306" i="1"/>
  <c r="L306" i="1"/>
  <c r="K306" i="1"/>
  <c r="J306" i="1"/>
  <c r="I306" i="1"/>
  <c r="H306" i="1"/>
  <c r="G306" i="1"/>
  <c r="F306" i="1"/>
  <c r="E306" i="1"/>
  <c r="T305" i="1"/>
  <c r="S305" i="1"/>
  <c r="R305" i="1"/>
  <c r="Q305" i="1"/>
  <c r="P305" i="1"/>
  <c r="O305" i="1"/>
  <c r="N305" i="1"/>
  <c r="M305" i="1"/>
  <c r="L305" i="1"/>
  <c r="K305" i="1"/>
  <c r="J305" i="1"/>
  <c r="I305" i="1"/>
  <c r="H305" i="1"/>
  <c r="G305" i="1"/>
  <c r="F305" i="1"/>
  <c r="E305" i="1"/>
  <c r="T304" i="1"/>
  <c r="S304" i="1"/>
  <c r="R304" i="1"/>
  <c r="Q304" i="1"/>
  <c r="P304" i="1"/>
  <c r="O304" i="1"/>
  <c r="N304" i="1"/>
  <c r="M304" i="1"/>
  <c r="L304" i="1"/>
  <c r="K304" i="1"/>
  <c r="J304" i="1"/>
  <c r="I304" i="1"/>
  <c r="H304" i="1"/>
  <c r="G304" i="1"/>
  <c r="F304" i="1"/>
  <c r="E304" i="1"/>
  <c r="T303" i="1"/>
  <c r="S303" i="1"/>
  <c r="R303" i="1"/>
  <c r="Q303" i="1"/>
  <c r="P303" i="1"/>
  <c r="O303" i="1"/>
  <c r="N303" i="1"/>
  <c r="M303" i="1"/>
  <c r="L303" i="1"/>
  <c r="K303" i="1"/>
  <c r="J303" i="1"/>
  <c r="I303" i="1"/>
  <c r="H303" i="1"/>
  <c r="G303" i="1"/>
  <c r="F303" i="1"/>
  <c r="E303" i="1"/>
  <c r="T302" i="1"/>
  <c r="S302" i="1"/>
  <c r="R302" i="1"/>
  <c r="Q302" i="1"/>
  <c r="P302" i="1"/>
  <c r="O302" i="1"/>
  <c r="N302" i="1"/>
  <c r="M302" i="1"/>
  <c r="L302" i="1"/>
  <c r="K302" i="1"/>
  <c r="J302" i="1"/>
  <c r="I302" i="1"/>
  <c r="H302" i="1"/>
  <c r="G302" i="1"/>
  <c r="F302" i="1"/>
  <c r="E302" i="1"/>
  <c r="T301" i="1"/>
  <c r="S301" i="1"/>
  <c r="R301" i="1"/>
  <c r="Q301" i="1"/>
  <c r="P301" i="1"/>
  <c r="O301" i="1"/>
  <c r="N301" i="1"/>
  <c r="M301" i="1"/>
  <c r="L301" i="1"/>
  <c r="K301" i="1"/>
  <c r="J301" i="1"/>
  <c r="I301" i="1"/>
  <c r="H301" i="1"/>
  <c r="G301" i="1"/>
  <c r="F301" i="1"/>
  <c r="E301" i="1"/>
  <c r="T300" i="1"/>
  <c r="S300" i="1"/>
  <c r="R300" i="1"/>
  <c r="Q300" i="1"/>
  <c r="P300" i="1"/>
  <c r="O300" i="1"/>
  <c r="N300" i="1"/>
  <c r="M300" i="1"/>
  <c r="L300" i="1"/>
  <c r="K300" i="1"/>
  <c r="J300" i="1"/>
  <c r="I300" i="1"/>
  <c r="H300" i="1"/>
  <c r="G300" i="1"/>
  <c r="F300" i="1"/>
  <c r="E300" i="1"/>
  <c r="T299" i="1"/>
  <c r="S299" i="1"/>
  <c r="R299" i="1"/>
  <c r="Q299" i="1"/>
  <c r="P299" i="1"/>
  <c r="O299" i="1"/>
  <c r="N299" i="1"/>
  <c r="M299" i="1"/>
  <c r="L299" i="1"/>
  <c r="K299" i="1"/>
  <c r="J299" i="1"/>
  <c r="I299" i="1"/>
  <c r="H299" i="1"/>
  <c r="G299" i="1"/>
  <c r="F299" i="1"/>
  <c r="E299" i="1"/>
  <c r="T298" i="1"/>
  <c r="S298" i="1"/>
  <c r="R298" i="1"/>
  <c r="Q298" i="1"/>
  <c r="P298" i="1"/>
  <c r="O298" i="1"/>
  <c r="N298" i="1"/>
  <c r="M298" i="1"/>
  <c r="L298" i="1"/>
  <c r="K298" i="1"/>
  <c r="J298" i="1"/>
  <c r="I298" i="1"/>
  <c r="H298" i="1"/>
  <c r="G298" i="1"/>
  <c r="F298" i="1"/>
  <c r="E298" i="1"/>
  <c r="T297" i="1"/>
  <c r="S297" i="1"/>
  <c r="R297" i="1"/>
  <c r="Q297" i="1"/>
  <c r="P297" i="1"/>
  <c r="O297" i="1"/>
  <c r="N297" i="1"/>
  <c r="M297" i="1"/>
  <c r="L297" i="1"/>
  <c r="K297" i="1"/>
  <c r="J297" i="1"/>
  <c r="I297" i="1"/>
  <c r="H297" i="1"/>
  <c r="G297" i="1"/>
  <c r="F297" i="1"/>
  <c r="E297" i="1"/>
  <c r="T296" i="1"/>
  <c r="S296" i="1"/>
  <c r="R296" i="1"/>
  <c r="Q296" i="1"/>
  <c r="P296" i="1"/>
  <c r="O296" i="1"/>
  <c r="N296" i="1"/>
  <c r="M296" i="1"/>
  <c r="L296" i="1"/>
  <c r="K296" i="1"/>
  <c r="J296" i="1"/>
  <c r="I296" i="1"/>
  <c r="H296" i="1"/>
  <c r="G296" i="1"/>
  <c r="F296" i="1"/>
  <c r="E296" i="1"/>
  <c r="T295" i="1"/>
  <c r="S295" i="1"/>
  <c r="R295" i="1"/>
  <c r="Q295" i="1"/>
  <c r="P295" i="1"/>
  <c r="O295" i="1"/>
  <c r="N295" i="1"/>
  <c r="M295" i="1"/>
  <c r="L295" i="1"/>
  <c r="K295" i="1"/>
  <c r="J295" i="1"/>
  <c r="I295" i="1"/>
  <c r="H295" i="1"/>
  <c r="G295" i="1"/>
  <c r="F295" i="1"/>
  <c r="E295" i="1"/>
  <c r="T294" i="1"/>
  <c r="S294" i="1"/>
  <c r="R294" i="1"/>
  <c r="Q294" i="1"/>
  <c r="P294" i="1"/>
  <c r="O294" i="1"/>
  <c r="N294" i="1"/>
  <c r="M294" i="1"/>
  <c r="L294" i="1"/>
  <c r="K294" i="1"/>
  <c r="J294" i="1"/>
  <c r="I294" i="1"/>
  <c r="H294" i="1"/>
  <c r="G294" i="1"/>
  <c r="F294" i="1"/>
  <c r="E294" i="1"/>
  <c r="T293" i="1"/>
  <c r="S293" i="1"/>
  <c r="R293" i="1"/>
  <c r="Q293" i="1"/>
  <c r="P293" i="1"/>
  <c r="O293" i="1"/>
  <c r="N293" i="1"/>
  <c r="M293" i="1"/>
  <c r="L293" i="1"/>
  <c r="K293" i="1"/>
  <c r="J293" i="1"/>
  <c r="I293" i="1"/>
  <c r="H293" i="1"/>
  <c r="G293" i="1"/>
  <c r="F293" i="1"/>
  <c r="E293" i="1"/>
  <c r="T292" i="1"/>
  <c r="S292" i="1"/>
  <c r="R292" i="1"/>
  <c r="Q292" i="1"/>
  <c r="P292" i="1"/>
  <c r="O292" i="1"/>
  <c r="N292" i="1"/>
  <c r="M292" i="1"/>
  <c r="L292" i="1"/>
  <c r="K292" i="1"/>
  <c r="J292" i="1"/>
  <c r="I292" i="1"/>
  <c r="H292" i="1"/>
  <c r="G292" i="1"/>
  <c r="F292" i="1"/>
  <c r="E292" i="1"/>
  <c r="T291" i="1"/>
  <c r="S291" i="1"/>
  <c r="R291" i="1"/>
  <c r="Q291" i="1"/>
  <c r="P291" i="1"/>
  <c r="O291" i="1"/>
  <c r="N291" i="1"/>
  <c r="M291" i="1"/>
  <c r="L291" i="1"/>
  <c r="K291" i="1"/>
  <c r="J291" i="1"/>
  <c r="I291" i="1"/>
  <c r="H291" i="1"/>
  <c r="G291" i="1"/>
  <c r="F291" i="1"/>
  <c r="E291" i="1"/>
  <c r="T290" i="1"/>
  <c r="S290" i="1"/>
  <c r="R290" i="1"/>
  <c r="Q290" i="1"/>
  <c r="P290" i="1"/>
  <c r="O290" i="1"/>
  <c r="N290" i="1"/>
  <c r="M290" i="1"/>
  <c r="L290" i="1"/>
  <c r="K290" i="1"/>
  <c r="J290" i="1"/>
  <c r="I290" i="1"/>
  <c r="H290" i="1"/>
  <c r="G290" i="1"/>
  <c r="F290" i="1"/>
  <c r="E290" i="1"/>
  <c r="T289" i="1"/>
  <c r="S289" i="1"/>
  <c r="R289" i="1"/>
  <c r="Q289" i="1"/>
  <c r="P289" i="1"/>
  <c r="O289" i="1"/>
  <c r="N289" i="1"/>
  <c r="M289" i="1"/>
  <c r="L289" i="1"/>
  <c r="K289" i="1"/>
  <c r="J289" i="1"/>
  <c r="I289" i="1"/>
  <c r="H289" i="1"/>
  <c r="G289" i="1"/>
  <c r="F289" i="1"/>
  <c r="E289" i="1"/>
  <c r="T288" i="1"/>
  <c r="S288" i="1"/>
  <c r="R288" i="1"/>
  <c r="Q288" i="1"/>
  <c r="P288" i="1"/>
  <c r="O288" i="1"/>
  <c r="N288" i="1"/>
  <c r="M288" i="1"/>
  <c r="L288" i="1"/>
  <c r="K288" i="1"/>
  <c r="J288" i="1"/>
  <c r="I288" i="1"/>
  <c r="H288" i="1"/>
  <c r="G288" i="1"/>
  <c r="F288" i="1"/>
  <c r="E288" i="1"/>
  <c r="T287" i="1"/>
  <c r="S287" i="1"/>
  <c r="R287" i="1"/>
  <c r="Q287" i="1"/>
  <c r="P287" i="1"/>
  <c r="O287" i="1"/>
  <c r="N287" i="1"/>
  <c r="M287" i="1"/>
  <c r="L287" i="1"/>
  <c r="K287" i="1"/>
  <c r="J287" i="1"/>
  <c r="I287" i="1"/>
  <c r="H287" i="1"/>
  <c r="G287" i="1"/>
  <c r="F287" i="1"/>
  <c r="E287" i="1"/>
  <c r="T286" i="1"/>
  <c r="S286" i="1"/>
  <c r="R286" i="1"/>
  <c r="Q286" i="1"/>
  <c r="P286" i="1"/>
  <c r="O286" i="1"/>
  <c r="N286" i="1"/>
  <c r="M286" i="1"/>
  <c r="L286" i="1"/>
  <c r="K286" i="1"/>
  <c r="J286" i="1"/>
  <c r="I286" i="1"/>
  <c r="H286" i="1"/>
  <c r="G286" i="1"/>
  <c r="F286" i="1"/>
  <c r="E286" i="1"/>
  <c r="T285" i="1"/>
  <c r="S285" i="1"/>
  <c r="R285" i="1"/>
  <c r="Q285" i="1"/>
  <c r="P285" i="1"/>
  <c r="O285" i="1"/>
  <c r="N285" i="1"/>
  <c r="M285" i="1"/>
  <c r="L285" i="1"/>
  <c r="K285" i="1"/>
  <c r="J285" i="1"/>
  <c r="I285" i="1"/>
  <c r="H285" i="1"/>
  <c r="G285" i="1"/>
  <c r="F285" i="1"/>
  <c r="E285" i="1"/>
  <c r="T280" i="1"/>
  <c r="S280" i="1"/>
  <c r="R280" i="1"/>
  <c r="Q280" i="1"/>
  <c r="P280" i="1"/>
  <c r="O280" i="1"/>
  <c r="N280" i="1"/>
  <c r="M280" i="1"/>
  <c r="L280" i="1"/>
  <c r="K280" i="1"/>
  <c r="J280" i="1"/>
  <c r="I280" i="1"/>
  <c r="H280" i="1"/>
  <c r="G280" i="1"/>
  <c r="F280" i="1"/>
  <c r="E280" i="1"/>
  <c r="T279" i="1"/>
  <c r="S279" i="1"/>
  <c r="R279" i="1"/>
  <c r="Q279" i="1"/>
  <c r="P279" i="1"/>
  <c r="O279" i="1"/>
  <c r="N279" i="1"/>
  <c r="M279" i="1"/>
  <c r="L279" i="1"/>
  <c r="K279" i="1"/>
  <c r="J279" i="1"/>
  <c r="I279" i="1"/>
  <c r="H279" i="1"/>
  <c r="G279" i="1"/>
  <c r="F279" i="1"/>
  <c r="E279" i="1"/>
  <c r="T278" i="1"/>
  <c r="S278" i="1"/>
  <c r="R278" i="1"/>
  <c r="Q278" i="1"/>
  <c r="P278" i="1"/>
  <c r="O278" i="1"/>
  <c r="N278" i="1"/>
  <c r="M278" i="1"/>
  <c r="L278" i="1"/>
  <c r="K278" i="1"/>
  <c r="J278" i="1"/>
  <c r="I278" i="1"/>
  <c r="H278" i="1"/>
  <c r="G278" i="1"/>
  <c r="F278" i="1"/>
  <c r="E278" i="1"/>
  <c r="T277" i="1"/>
  <c r="S277" i="1"/>
  <c r="R277" i="1"/>
  <c r="Q277" i="1"/>
  <c r="P277" i="1"/>
  <c r="O277" i="1"/>
  <c r="N277" i="1"/>
  <c r="M277" i="1"/>
  <c r="L277" i="1"/>
  <c r="K277" i="1"/>
  <c r="J277" i="1"/>
  <c r="I277" i="1"/>
  <c r="H277" i="1"/>
  <c r="G277" i="1"/>
  <c r="F277" i="1"/>
  <c r="E277" i="1"/>
  <c r="T276" i="1"/>
  <c r="S276" i="1"/>
  <c r="R276" i="1"/>
  <c r="Q276" i="1"/>
  <c r="P276" i="1"/>
  <c r="O276" i="1"/>
  <c r="N276" i="1"/>
  <c r="M276" i="1"/>
  <c r="L276" i="1"/>
  <c r="K276" i="1"/>
  <c r="J276" i="1"/>
  <c r="I276" i="1"/>
  <c r="H276" i="1"/>
  <c r="G276" i="1"/>
  <c r="F276" i="1"/>
  <c r="E276" i="1"/>
  <c r="T275" i="1"/>
  <c r="S275" i="1"/>
  <c r="R275" i="1"/>
  <c r="Q275" i="1"/>
  <c r="P275" i="1"/>
  <c r="O275" i="1"/>
  <c r="N275" i="1"/>
  <c r="M275" i="1"/>
  <c r="L275" i="1"/>
  <c r="K275" i="1"/>
  <c r="J275" i="1"/>
  <c r="I275" i="1"/>
  <c r="H275" i="1"/>
  <c r="G275" i="1"/>
  <c r="F275" i="1"/>
  <c r="E275" i="1"/>
  <c r="T274" i="1"/>
  <c r="S274" i="1"/>
  <c r="R274" i="1"/>
  <c r="Q274" i="1"/>
  <c r="P274" i="1"/>
  <c r="O274" i="1"/>
  <c r="N274" i="1"/>
  <c r="M274" i="1"/>
  <c r="L274" i="1"/>
  <c r="K274" i="1"/>
  <c r="J274" i="1"/>
  <c r="I274" i="1"/>
  <c r="H274" i="1"/>
  <c r="G274" i="1"/>
  <c r="F274" i="1"/>
  <c r="E274" i="1"/>
  <c r="T273" i="1"/>
  <c r="S273" i="1"/>
  <c r="R273" i="1"/>
  <c r="Q273" i="1"/>
  <c r="P273" i="1"/>
  <c r="O273" i="1"/>
  <c r="N273" i="1"/>
  <c r="M273" i="1"/>
  <c r="L273" i="1"/>
  <c r="K273" i="1"/>
  <c r="J273" i="1"/>
  <c r="I273" i="1"/>
  <c r="H273" i="1"/>
  <c r="G273" i="1"/>
  <c r="F273" i="1"/>
  <c r="E273" i="1"/>
  <c r="T272" i="1"/>
  <c r="S272" i="1"/>
  <c r="R272" i="1"/>
  <c r="Q272" i="1"/>
  <c r="P272" i="1"/>
  <c r="O272" i="1"/>
  <c r="N272" i="1"/>
  <c r="M272" i="1"/>
  <c r="L272" i="1"/>
  <c r="K272" i="1"/>
  <c r="J272" i="1"/>
  <c r="I272" i="1"/>
  <c r="H272" i="1"/>
  <c r="G272" i="1"/>
  <c r="F272" i="1"/>
  <c r="E272" i="1"/>
  <c r="T271" i="1"/>
  <c r="S271" i="1"/>
  <c r="R271" i="1"/>
  <c r="Q271" i="1"/>
  <c r="P271" i="1"/>
  <c r="O271" i="1"/>
  <c r="N271" i="1"/>
  <c r="M271" i="1"/>
  <c r="L271" i="1"/>
  <c r="K271" i="1"/>
  <c r="J271" i="1"/>
  <c r="I271" i="1"/>
  <c r="H271" i="1"/>
  <c r="G271" i="1"/>
  <c r="F271" i="1"/>
  <c r="E271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T269" i="1"/>
  <c r="S269" i="1"/>
  <c r="R269" i="1"/>
  <c r="Q269" i="1"/>
  <c r="P269" i="1"/>
  <c r="O269" i="1"/>
  <c r="N269" i="1"/>
  <c r="M269" i="1"/>
  <c r="L269" i="1"/>
  <c r="K269" i="1"/>
  <c r="J269" i="1"/>
  <c r="I269" i="1"/>
  <c r="H269" i="1"/>
  <c r="G269" i="1"/>
  <c r="F269" i="1"/>
  <c r="E269" i="1"/>
  <c r="T268" i="1"/>
  <c r="S268" i="1"/>
  <c r="R268" i="1"/>
  <c r="Q268" i="1"/>
  <c r="P268" i="1"/>
  <c r="O268" i="1"/>
  <c r="N268" i="1"/>
  <c r="M268" i="1"/>
  <c r="L268" i="1"/>
  <c r="K268" i="1"/>
  <c r="J268" i="1"/>
  <c r="I268" i="1"/>
  <c r="H268" i="1"/>
  <c r="G268" i="1"/>
  <c r="F268" i="1"/>
  <c r="E268" i="1"/>
  <c r="T267" i="1"/>
  <c r="S267" i="1"/>
  <c r="R267" i="1"/>
  <c r="Q267" i="1"/>
  <c r="P267" i="1"/>
  <c r="O267" i="1"/>
  <c r="N267" i="1"/>
  <c r="M267" i="1"/>
  <c r="L267" i="1"/>
  <c r="K267" i="1"/>
  <c r="J267" i="1"/>
  <c r="I267" i="1"/>
  <c r="H267" i="1"/>
  <c r="G267" i="1"/>
  <c r="F267" i="1"/>
  <c r="E267" i="1"/>
  <c r="T266" i="1"/>
  <c r="S266" i="1"/>
  <c r="R266" i="1"/>
  <c r="Q266" i="1"/>
  <c r="P266" i="1"/>
  <c r="O266" i="1"/>
  <c r="N266" i="1"/>
  <c r="M266" i="1"/>
  <c r="L266" i="1"/>
  <c r="K266" i="1"/>
  <c r="J266" i="1"/>
  <c r="I266" i="1"/>
  <c r="H266" i="1"/>
  <c r="G266" i="1"/>
  <c r="F266" i="1"/>
  <c r="E266" i="1"/>
  <c r="T265" i="1"/>
  <c r="S265" i="1"/>
  <c r="R265" i="1"/>
  <c r="Q265" i="1"/>
  <c r="P265" i="1"/>
  <c r="O265" i="1"/>
  <c r="N265" i="1"/>
  <c r="M265" i="1"/>
  <c r="L265" i="1"/>
  <c r="K265" i="1"/>
  <c r="J265" i="1"/>
  <c r="I265" i="1"/>
  <c r="H265" i="1"/>
  <c r="G265" i="1"/>
  <c r="F265" i="1"/>
  <c r="E265" i="1"/>
  <c r="T264" i="1"/>
  <c r="S264" i="1"/>
  <c r="R264" i="1"/>
  <c r="Q264" i="1"/>
  <c r="P264" i="1"/>
  <c r="O264" i="1"/>
  <c r="N264" i="1"/>
  <c r="M264" i="1"/>
  <c r="L264" i="1"/>
  <c r="K264" i="1"/>
  <c r="J264" i="1"/>
  <c r="I264" i="1"/>
  <c r="H264" i="1"/>
  <c r="G264" i="1"/>
  <c r="F264" i="1"/>
  <c r="E264" i="1"/>
  <c r="T263" i="1"/>
  <c r="S263" i="1"/>
  <c r="R263" i="1"/>
  <c r="Q263" i="1"/>
  <c r="P263" i="1"/>
  <c r="O263" i="1"/>
  <c r="N263" i="1"/>
  <c r="M263" i="1"/>
  <c r="L263" i="1"/>
  <c r="K263" i="1"/>
  <c r="J263" i="1"/>
  <c r="I263" i="1"/>
  <c r="H263" i="1"/>
  <c r="G263" i="1"/>
  <c r="F263" i="1"/>
  <c r="E263" i="1"/>
  <c r="T262" i="1"/>
  <c r="S262" i="1"/>
  <c r="R262" i="1"/>
  <c r="Q262" i="1"/>
  <c r="P262" i="1"/>
  <c r="O262" i="1"/>
  <c r="N262" i="1"/>
  <c r="M262" i="1"/>
  <c r="L262" i="1"/>
  <c r="K262" i="1"/>
  <c r="J262" i="1"/>
  <c r="I262" i="1"/>
  <c r="H262" i="1"/>
  <c r="G262" i="1"/>
  <c r="F262" i="1"/>
  <c r="E262" i="1"/>
  <c r="T261" i="1"/>
  <c r="S261" i="1"/>
  <c r="R261" i="1"/>
  <c r="Q261" i="1"/>
  <c r="P261" i="1"/>
  <c r="O261" i="1"/>
  <c r="N261" i="1"/>
  <c r="M261" i="1"/>
  <c r="L261" i="1"/>
  <c r="K261" i="1"/>
  <c r="J261" i="1"/>
  <c r="I261" i="1"/>
  <c r="H261" i="1"/>
  <c r="G261" i="1"/>
  <c r="F261" i="1"/>
  <c r="E261" i="1"/>
  <c r="T260" i="1"/>
  <c r="S260" i="1"/>
  <c r="R260" i="1"/>
  <c r="Q260" i="1"/>
  <c r="P260" i="1"/>
  <c r="O260" i="1"/>
  <c r="N260" i="1"/>
  <c r="M260" i="1"/>
  <c r="L260" i="1"/>
  <c r="K260" i="1"/>
  <c r="J260" i="1"/>
  <c r="I260" i="1"/>
  <c r="H260" i="1"/>
  <c r="G260" i="1"/>
  <c r="F260" i="1"/>
  <c r="E260" i="1"/>
  <c r="T259" i="1"/>
  <c r="S259" i="1"/>
  <c r="R259" i="1"/>
  <c r="Q259" i="1"/>
  <c r="P259" i="1"/>
  <c r="O259" i="1"/>
  <c r="N259" i="1"/>
  <c r="M259" i="1"/>
  <c r="L259" i="1"/>
  <c r="K259" i="1"/>
  <c r="J259" i="1"/>
  <c r="I259" i="1"/>
  <c r="H259" i="1"/>
  <c r="G259" i="1"/>
  <c r="F259" i="1"/>
  <c r="E259" i="1"/>
  <c r="T258" i="1"/>
  <c r="S258" i="1"/>
  <c r="R258" i="1"/>
  <c r="Q258" i="1"/>
  <c r="P258" i="1"/>
  <c r="O258" i="1"/>
  <c r="N258" i="1"/>
  <c r="M258" i="1"/>
  <c r="L258" i="1"/>
  <c r="K258" i="1"/>
  <c r="J258" i="1"/>
  <c r="I258" i="1"/>
  <c r="H258" i="1"/>
  <c r="G258" i="1"/>
  <c r="F258" i="1"/>
  <c r="E258" i="1"/>
  <c r="T257" i="1"/>
  <c r="S257" i="1"/>
  <c r="R257" i="1"/>
  <c r="Q257" i="1"/>
  <c r="P257" i="1"/>
  <c r="O257" i="1"/>
  <c r="N257" i="1"/>
  <c r="M257" i="1"/>
  <c r="L257" i="1"/>
  <c r="K257" i="1"/>
  <c r="J257" i="1"/>
  <c r="I257" i="1"/>
  <c r="H257" i="1"/>
  <c r="G257" i="1"/>
  <c r="F257" i="1"/>
  <c r="E257" i="1"/>
  <c r="T256" i="1"/>
  <c r="S256" i="1"/>
  <c r="R256" i="1"/>
  <c r="Q256" i="1"/>
  <c r="P256" i="1"/>
  <c r="O256" i="1"/>
  <c r="N256" i="1"/>
  <c r="M256" i="1"/>
  <c r="L256" i="1"/>
  <c r="K256" i="1"/>
  <c r="J256" i="1"/>
  <c r="I256" i="1"/>
  <c r="H256" i="1"/>
  <c r="G256" i="1"/>
  <c r="F256" i="1"/>
  <c r="E256" i="1"/>
  <c r="T255" i="1"/>
  <c r="S255" i="1"/>
  <c r="R255" i="1"/>
  <c r="Q255" i="1"/>
  <c r="P255" i="1"/>
  <c r="O255" i="1"/>
  <c r="N255" i="1"/>
  <c r="M255" i="1"/>
  <c r="L255" i="1"/>
  <c r="K255" i="1"/>
  <c r="J255" i="1"/>
  <c r="I255" i="1"/>
  <c r="H255" i="1"/>
  <c r="G255" i="1"/>
  <c r="F255" i="1"/>
  <c r="E255" i="1"/>
  <c r="T254" i="1"/>
  <c r="S254" i="1"/>
  <c r="R254" i="1"/>
  <c r="Q254" i="1"/>
  <c r="P254" i="1"/>
  <c r="O254" i="1"/>
  <c r="N254" i="1"/>
  <c r="M254" i="1"/>
  <c r="L254" i="1"/>
  <c r="K254" i="1"/>
  <c r="J254" i="1"/>
  <c r="I254" i="1"/>
  <c r="H254" i="1"/>
  <c r="G254" i="1"/>
  <c r="F254" i="1"/>
  <c r="E254" i="1"/>
  <c r="T249" i="1"/>
  <c r="S249" i="1"/>
  <c r="R249" i="1"/>
  <c r="Q249" i="1"/>
  <c r="P249" i="1"/>
  <c r="O249" i="1"/>
  <c r="N249" i="1"/>
  <c r="M249" i="1"/>
  <c r="L249" i="1"/>
  <c r="K249" i="1"/>
  <c r="J249" i="1"/>
  <c r="I249" i="1"/>
  <c r="H249" i="1"/>
  <c r="G249" i="1"/>
  <c r="F249" i="1"/>
  <c r="E249" i="1"/>
  <c r="T248" i="1"/>
  <c r="S248" i="1"/>
  <c r="R248" i="1"/>
  <c r="Q248" i="1"/>
  <c r="P248" i="1"/>
  <c r="O248" i="1"/>
  <c r="N248" i="1"/>
  <c r="M248" i="1"/>
  <c r="L248" i="1"/>
  <c r="K248" i="1"/>
  <c r="J248" i="1"/>
  <c r="I248" i="1"/>
  <c r="H248" i="1"/>
  <c r="G248" i="1"/>
  <c r="F248" i="1"/>
  <c r="E248" i="1"/>
  <c r="T247" i="1"/>
  <c r="S247" i="1"/>
  <c r="R247" i="1"/>
  <c r="Q247" i="1"/>
  <c r="P247" i="1"/>
  <c r="O247" i="1"/>
  <c r="N247" i="1"/>
  <c r="M247" i="1"/>
  <c r="L247" i="1"/>
  <c r="K247" i="1"/>
  <c r="J247" i="1"/>
  <c r="I247" i="1"/>
  <c r="H247" i="1"/>
  <c r="G247" i="1"/>
  <c r="F247" i="1"/>
  <c r="E247" i="1"/>
  <c r="T246" i="1"/>
  <c r="S246" i="1"/>
  <c r="R246" i="1"/>
  <c r="Q246" i="1"/>
  <c r="P246" i="1"/>
  <c r="O246" i="1"/>
  <c r="N246" i="1"/>
  <c r="M246" i="1"/>
  <c r="L246" i="1"/>
  <c r="K246" i="1"/>
  <c r="J246" i="1"/>
  <c r="I246" i="1"/>
  <c r="H246" i="1"/>
  <c r="G246" i="1"/>
  <c r="F246" i="1"/>
  <c r="E246" i="1"/>
  <c r="T245" i="1"/>
  <c r="S245" i="1"/>
  <c r="R245" i="1"/>
  <c r="Q245" i="1"/>
  <c r="P245" i="1"/>
  <c r="O245" i="1"/>
  <c r="N245" i="1"/>
  <c r="M245" i="1"/>
  <c r="L245" i="1"/>
  <c r="K245" i="1"/>
  <c r="J245" i="1"/>
  <c r="I245" i="1"/>
  <c r="H245" i="1"/>
  <c r="G245" i="1"/>
  <c r="F245" i="1"/>
  <c r="E245" i="1"/>
  <c r="T244" i="1"/>
  <c r="S244" i="1"/>
  <c r="R244" i="1"/>
  <c r="Q244" i="1"/>
  <c r="P244" i="1"/>
  <c r="O244" i="1"/>
  <c r="N244" i="1"/>
  <c r="M244" i="1"/>
  <c r="L244" i="1"/>
  <c r="K244" i="1"/>
  <c r="J244" i="1"/>
  <c r="I244" i="1"/>
  <c r="H244" i="1"/>
  <c r="G244" i="1"/>
  <c r="F244" i="1"/>
  <c r="E244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E243" i="1"/>
  <c r="T242" i="1"/>
  <c r="S242" i="1"/>
  <c r="R242" i="1"/>
  <c r="Q242" i="1"/>
  <c r="P242" i="1"/>
  <c r="O242" i="1"/>
  <c r="N242" i="1"/>
  <c r="M242" i="1"/>
  <c r="L242" i="1"/>
  <c r="K242" i="1"/>
  <c r="J242" i="1"/>
  <c r="I242" i="1"/>
  <c r="H242" i="1"/>
  <c r="G242" i="1"/>
  <c r="F242" i="1"/>
  <c r="E242" i="1"/>
  <c r="T241" i="1"/>
  <c r="S241" i="1"/>
  <c r="R241" i="1"/>
  <c r="Q241" i="1"/>
  <c r="P241" i="1"/>
  <c r="O241" i="1"/>
  <c r="N241" i="1"/>
  <c r="M241" i="1"/>
  <c r="L241" i="1"/>
  <c r="K241" i="1"/>
  <c r="J241" i="1"/>
  <c r="I241" i="1"/>
  <c r="H241" i="1"/>
  <c r="G241" i="1"/>
  <c r="F241" i="1"/>
  <c r="E241" i="1"/>
  <c r="T240" i="1"/>
  <c r="S240" i="1"/>
  <c r="R240" i="1"/>
  <c r="Q240" i="1"/>
  <c r="P240" i="1"/>
  <c r="O240" i="1"/>
  <c r="N240" i="1"/>
  <c r="M240" i="1"/>
  <c r="L240" i="1"/>
  <c r="K240" i="1"/>
  <c r="J240" i="1"/>
  <c r="I240" i="1"/>
  <c r="H240" i="1"/>
  <c r="G240" i="1"/>
  <c r="F240" i="1"/>
  <c r="E240" i="1"/>
  <c r="T239" i="1"/>
  <c r="S239" i="1"/>
  <c r="R239" i="1"/>
  <c r="Q239" i="1"/>
  <c r="P239" i="1"/>
  <c r="O239" i="1"/>
  <c r="N239" i="1"/>
  <c r="M239" i="1"/>
  <c r="L239" i="1"/>
  <c r="K239" i="1"/>
  <c r="J239" i="1"/>
  <c r="I239" i="1"/>
  <c r="H239" i="1"/>
  <c r="G239" i="1"/>
  <c r="F239" i="1"/>
  <c r="E239" i="1"/>
  <c r="T238" i="1"/>
  <c r="S238" i="1"/>
  <c r="R238" i="1"/>
  <c r="Q238" i="1"/>
  <c r="P238" i="1"/>
  <c r="O238" i="1"/>
  <c r="N238" i="1"/>
  <c r="M238" i="1"/>
  <c r="L238" i="1"/>
  <c r="K238" i="1"/>
  <c r="J238" i="1"/>
  <c r="I238" i="1"/>
  <c r="H238" i="1"/>
  <c r="G238" i="1"/>
  <c r="F238" i="1"/>
  <c r="E238" i="1"/>
  <c r="T237" i="1"/>
  <c r="S237" i="1"/>
  <c r="R237" i="1"/>
  <c r="Q237" i="1"/>
  <c r="P237" i="1"/>
  <c r="O237" i="1"/>
  <c r="N237" i="1"/>
  <c r="M237" i="1"/>
  <c r="L237" i="1"/>
  <c r="K237" i="1"/>
  <c r="J237" i="1"/>
  <c r="I237" i="1"/>
  <c r="H237" i="1"/>
  <c r="G237" i="1"/>
  <c r="F237" i="1"/>
  <c r="E237" i="1"/>
  <c r="T236" i="1"/>
  <c r="S236" i="1"/>
  <c r="R236" i="1"/>
  <c r="Q236" i="1"/>
  <c r="P236" i="1"/>
  <c r="O236" i="1"/>
  <c r="N236" i="1"/>
  <c r="M236" i="1"/>
  <c r="L236" i="1"/>
  <c r="K236" i="1"/>
  <c r="J236" i="1"/>
  <c r="I236" i="1"/>
  <c r="H236" i="1"/>
  <c r="G236" i="1"/>
  <c r="F236" i="1"/>
  <c r="E236" i="1"/>
  <c r="T235" i="1"/>
  <c r="S235" i="1"/>
  <c r="R235" i="1"/>
  <c r="Q235" i="1"/>
  <c r="P235" i="1"/>
  <c r="O235" i="1"/>
  <c r="N235" i="1"/>
  <c r="M235" i="1"/>
  <c r="L235" i="1"/>
  <c r="K235" i="1"/>
  <c r="J235" i="1"/>
  <c r="I235" i="1"/>
  <c r="H235" i="1"/>
  <c r="G235" i="1"/>
  <c r="F235" i="1"/>
  <c r="E235" i="1"/>
  <c r="T234" i="1"/>
  <c r="S234" i="1"/>
  <c r="R234" i="1"/>
  <c r="Q234" i="1"/>
  <c r="P234" i="1"/>
  <c r="O234" i="1"/>
  <c r="N234" i="1"/>
  <c r="M234" i="1"/>
  <c r="L234" i="1"/>
  <c r="K234" i="1"/>
  <c r="J234" i="1"/>
  <c r="I234" i="1"/>
  <c r="H234" i="1"/>
  <c r="G234" i="1"/>
  <c r="F234" i="1"/>
  <c r="E234" i="1"/>
  <c r="T233" i="1"/>
  <c r="S233" i="1"/>
  <c r="R233" i="1"/>
  <c r="Q233" i="1"/>
  <c r="P233" i="1"/>
  <c r="O233" i="1"/>
  <c r="N233" i="1"/>
  <c r="M233" i="1"/>
  <c r="L233" i="1"/>
  <c r="K233" i="1"/>
  <c r="J233" i="1"/>
  <c r="I233" i="1"/>
  <c r="H233" i="1"/>
  <c r="G233" i="1"/>
  <c r="F233" i="1"/>
  <c r="E233" i="1"/>
  <c r="T232" i="1"/>
  <c r="S232" i="1"/>
  <c r="R232" i="1"/>
  <c r="Q232" i="1"/>
  <c r="P232" i="1"/>
  <c r="O232" i="1"/>
  <c r="N232" i="1"/>
  <c r="M232" i="1"/>
  <c r="L232" i="1"/>
  <c r="K232" i="1"/>
  <c r="J232" i="1"/>
  <c r="I232" i="1"/>
  <c r="H232" i="1"/>
  <c r="G232" i="1"/>
  <c r="F232" i="1"/>
  <c r="E232" i="1"/>
  <c r="T231" i="1"/>
  <c r="S231" i="1"/>
  <c r="R231" i="1"/>
  <c r="Q231" i="1"/>
  <c r="P231" i="1"/>
  <c r="O231" i="1"/>
  <c r="N231" i="1"/>
  <c r="M231" i="1"/>
  <c r="L231" i="1"/>
  <c r="K231" i="1"/>
  <c r="J231" i="1"/>
  <c r="I231" i="1"/>
  <c r="H231" i="1"/>
  <c r="G231" i="1"/>
  <c r="F231" i="1"/>
  <c r="E231" i="1"/>
  <c r="T230" i="1"/>
  <c r="S230" i="1"/>
  <c r="R230" i="1"/>
  <c r="Q230" i="1"/>
  <c r="P230" i="1"/>
  <c r="O230" i="1"/>
  <c r="N230" i="1"/>
  <c r="M230" i="1"/>
  <c r="L230" i="1"/>
  <c r="K230" i="1"/>
  <c r="J230" i="1"/>
  <c r="I230" i="1"/>
  <c r="H230" i="1"/>
  <c r="G230" i="1"/>
  <c r="F230" i="1"/>
  <c r="E230" i="1"/>
  <c r="T229" i="1"/>
  <c r="S229" i="1"/>
  <c r="R229" i="1"/>
  <c r="Q229" i="1"/>
  <c r="P229" i="1"/>
  <c r="O229" i="1"/>
  <c r="N229" i="1"/>
  <c r="M229" i="1"/>
  <c r="L229" i="1"/>
  <c r="K229" i="1"/>
  <c r="J229" i="1"/>
  <c r="I229" i="1"/>
  <c r="H229" i="1"/>
  <c r="G229" i="1"/>
  <c r="F229" i="1"/>
  <c r="E229" i="1"/>
  <c r="T228" i="1"/>
  <c r="S228" i="1"/>
  <c r="R228" i="1"/>
  <c r="Q228" i="1"/>
  <c r="P228" i="1"/>
  <c r="O228" i="1"/>
  <c r="N228" i="1"/>
  <c r="M228" i="1"/>
  <c r="L228" i="1"/>
  <c r="K228" i="1"/>
  <c r="J228" i="1"/>
  <c r="I228" i="1"/>
  <c r="H228" i="1"/>
  <c r="G228" i="1"/>
  <c r="F228" i="1"/>
  <c r="E228" i="1"/>
  <c r="T227" i="1"/>
  <c r="S227" i="1"/>
  <c r="R227" i="1"/>
  <c r="Q227" i="1"/>
  <c r="P227" i="1"/>
  <c r="O227" i="1"/>
  <c r="N227" i="1"/>
  <c r="M227" i="1"/>
  <c r="L227" i="1"/>
  <c r="K227" i="1"/>
  <c r="J227" i="1"/>
  <c r="I227" i="1"/>
  <c r="H227" i="1"/>
  <c r="G227" i="1"/>
  <c r="F227" i="1"/>
  <c r="E227" i="1"/>
  <c r="T226" i="1"/>
  <c r="S226" i="1"/>
  <c r="R226" i="1"/>
  <c r="Q226" i="1"/>
  <c r="P226" i="1"/>
  <c r="O226" i="1"/>
  <c r="N226" i="1"/>
  <c r="M226" i="1"/>
  <c r="L226" i="1"/>
  <c r="K226" i="1"/>
  <c r="J226" i="1"/>
  <c r="I226" i="1"/>
  <c r="H226" i="1"/>
  <c r="G226" i="1"/>
  <c r="F226" i="1"/>
  <c r="E226" i="1"/>
  <c r="T225" i="1"/>
  <c r="S225" i="1"/>
  <c r="R225" i="1"/>
  <c r="Q225" i="1"/>
  <c r="P225" i="1"/>
  <c r="O225" i="1"/>
  <c r="N225" i="1"/>
  <c r="M225" i="1"/>
  <c r="L225" i="1"/>
  <c r="K225" i="1"/>
  <c r="J225" i="1"/>
  <c r="I225" i="1"/>
  <c r="H225" i="1"/>
  <c r="G225" i="1"/>
  <c r="F225" i="1"/>
  <c r="E225" i="1"/>
  <c r="T224" i="1"/>
  <c r="S224" i="1"/>
  <c r="R224" i="1"/>
  <c r="Q224" i="1"/>
  <c r="P224" i="1"/>
  <c r="O224" i="1"/>
  <c r="N224" i="1"/>
  <c r="M224" i="1"/>
  <c r="L224" i="1"/>
  <c r="K224" i="1"/>
  <c r="J224" i="1"/>
  <c r="I224" i="1"/>
  <c r="H224" i="1"/>
  <c r="G224" i="1"/>
  <c r="F224" i="1"/>
  <c r="E224" i="1"/>
  <c r="T223" i="1"/>
  <c r="S223" i="1"/>
  <c r="R223" i="1"/>
  <c r="Q223" i="1"/>
  <c r="P223" i="1"/>
  <c r="O223" i="1"/>
  <c r="N223" i="1"/>
  <c r="M223" i="1"/>
  <c r="L223" i="1"/>
  <c r="K223" i="1"/>
  <c r="J223" i="1"/>
  <c r="I223" i="1"/>
  <c r="H223" i="1"/>
  <c r="G223" i="1"/>
  <c r="F223" i="1"/>
  <c r="E223" i="1"/>
</calcChain>
</file>

<file path=xl/sharedStrings.xml><?xml version="1.0" encoding="utf-8"?>
<sst xmlns="http://schemas.openxmlformats.org/spreadsheetml/2006/main" count="803" uniqueCount="119">
  <si>
    <t>Revenue proportions</t>
  </si>
  <si>
    <t>2029/30 baseline</t>
  </si>
  <si>
    <t>2029/30 CMP432</t>
  </si>
  <si>
    <t>2029/30 CMP423</t>
  </si>
  <si>
    <t>2029/30 CMP444 WACM1</t>
  </si>
  <si>
    <t>2029/30 CMP423 &amp; CMP432</t>
  </si>
  <si>
    <t>2029/30 CMP444 WACM1 &amp;CMP432</t>
  </si>
  <si>
    <t>2029/30 CMP423  &amp; CMP444 WACM1</t>
  </si>
  <si>
    <t>2029/30 CMP423  &amp; CMP444 WACM1 &amp; CMP432</t>
  </si>
  <si>
    <t>2029/30 CMP444 WACM4</t>
  </si>
  <si>
    <t>2029/30 CMP444 WACM4 &amp;CMP432</t>
  </si>
  <si>
    <t>2029/30 CMP423  &amp; CMP444 WACM4</t>
  </si>
  <si>
    <t>2029/30 CMP423  &amp; CMP444 WACM4 &amp; CMP432</t>
  </si>
  <si>
    <t>2029/30 CMP444 WACM7</t>
  </si>
  <si>
    <t>2029/30 CMP444 WACM7 &amp;CMP432</t>
  </si>
  <si>
    <t>2029/30 CMP423  &amp; CMP444 WACM7</t>
  </si>
  <si>
    <t>2029/30 CMP423  &amp; CMP444 WACM7 &amp; CMP432</t>
  </si>
  <si>
    <t>Revenue from Generation  (£m)</t>
  </si>
  <si>
    <t>Revenue from Demand  (£m)</t>
  </si>
  <si>
    <t>Demand Locational</t>
  </si>
  <si>
    <t>HH Gross Demand Zonal Locational Tariff (£/kW)</t>
  </si>
  <si>
    <t>Zone No.</t>
  </si>
  <si>
    <t>Zone Name</t>
  </si>
  <si>
    <t>2029/30 CMP444 W1 &amp;CMP432</t>
  </si>
  <si>
    <t>Northern Scotland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</si>
  <si>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</si>
  <si>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</si>
  <si>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</si>
  <si>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</si>
  <si>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</si>
  <si>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</si>
  <si>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</si>
  <si>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</si>
  <si>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</si>
  <si>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</si>
  <si>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</si>
  <si>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</si>
  <si>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</si>
  <si>
    <t>NHH Demand Zonal Locational Tariff (p/kWh)</t>
  </si>
  <si>
    <t>Embedded Export Tariff (£/kW)</t>
  </si>
  <si>
    <t>TDR</t>
  </si>
  <si>
    <t>TDR Tariff (£/(site annum))</t>
  </si>
  <si>
    <t>TDR Band</t>
  </si>
  <si>
    <t xml:space="preserve"> DOM </t>
  </si>
  <si>
    <t xml:space="preserve"> LVN1 </t>
  </si>
  <si>
    <t xml:space="preserve"> LVN2 </t>
  </si>
  <si>
    <t xml:space="preserve"> LVN3 </t>
  </si>
  <si>
    <t xml:space="preserve"> LVN4 </t>
  </si>
  <si>
    <t xml:space="preserve"> LV1 </t>
  </si>
  <si>
    <t xml:space="preserve"> LV2 </t>
  </si>
  <si>
    <t xml:space="preserve"> LV3 </t>
  </si>
  <si>
    <t xml:space="preserve"> LV4 </t>
  </si>
  <si>
    <t xml:space="preserve"> HV1 </t>
  </si>
  <si>
    <t xml:space="preserve"> HV2 </t>
  </si>
  <si>
    <t xml:space="preserve"> HV3 </t>
  </si>
  <si>
    <t xml:space="preserve"> HV4 </t>
  </si>
  <si>
    <t xml:space="preserve"> EHV1 </t>
  </si>
  <si>
    <t xml:space="preserve"> EHV2 </t>
  </si>
  <si>
    <t xml:space="preserve"> EHV3 </t>
  </si>
  <si>
    <t xml:space="preserve"> EHV4 </t>
  </si>
  <si>
    <t xml:space="preserve"> TRN1 </t>
  </si>
  <si>
    <t xml:space="preserve"> TRN2 </t>
  </si>
  <si>
    <t xml:space="preserve"> TRN3 </t>
  </si>
  <si>
    <t xml:space="preserve"> TRN4 </t>
  </si>
  <si>
    <t>Generation - Wider Tariff Elements</t>
  </si>
  <si>
    <t>Peak Security (£/kW)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</si>
  <si>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</si>
  <si>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</si>
  <si>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</si>
  <si>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</si>
  <si>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</si>
  <si>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</si>
  <si>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</si>
  <si>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</si>
  <si>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</si>
  <si>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Scotlands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</si>
  <si>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</si>
  <si>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</si>
  <si>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</si>
  <si>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</si>
  <si>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</si>
  <si>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</si>
  <si>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</si>
  <si>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</si>
  <si>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</si>
  <si>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</si>
  <si>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</si>
  <si>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</si>
  <si>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</si>
  <si>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</si>
  <si>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</si>
  <si>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</si>
  <si>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</si>
  <si>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Year Round Shared (£/kW)</t>
  </si>
  <si>
    <t>Year Round Not Shared (£/kW)</t>
  </si>
  <si>
    <t>Adjustment (£/kW)</t>
  </si>
  <si>
    <t>Generation - Wider Tariff Examples</t>
  </si>
  <si>
    <t>Intermittent</t>
  </si>
  <si>
    <t>ALF</t>
  </si>
  <si>
    <t>Wider(£/kW)</t>
  </si>
  <si>
    <t>Conventional Low Carbon</t>
  </si>
  <si>
    <t>Conventional Carbon</t>
  </si>
  <si>
    <t>Source of tariff data</t>
  </si>
  <si>
    <t>Charging year</t>
  </si>
  <si>
    <t>2029/30</t>
  </si>
  <si>
    <t>Model version</t>
  </si>
  <si>
    <t>Model</t>
  </si>
  <si>
    <t>NESO internal confidential model</t>
  </si>
  <si>
    <t>Price base</t>
  </si>
  <si>
    <t>All prices are nominal</t>
  </si>
  <si>
    <t>5 Year Forecast April 2024</t>
  </si>
  <si>
    <t xml:space="preserve"> Locational Demand Revenue (£m)</t>
  </si>
  <si>
    <t>South West Scotland</t>
  </si>
  <si>
    <t>Wider Generation Revenue (£m)</t>
  </si>
  <si>
    <t>all zones</t>
  </si>
  <si>
    <t>Generation Adjustment Tariff (£/kW)</t>
  </si>
  <si>
    <t>Demand Revenue £m</t>
  </si>
  <si>
    <t>Generation Revenue £m</t>
  </si>
  <si>
    <t>2029/30 CMP423 &amp; CMP444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</si>
</sst>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00000"/>
    <numFmt numFmtId="165" formatCode="0_)"/>
    <numFmt numFmtId="166" formatCode="0.000000_)"/>
    <numFmt numFmtId="167" formatCode="0.0000_)"/>
    <numFmt numFmtId="168" formatCode="0.00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90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95">
    <xf numFmtId="0" fontId="0" fillId="0" borderId="0" xfId="0"/>
    <xf numFmtId="0" fontId="0" fillId="2" borderId="0" xfId="0" applyFill="1"/>
    <xf numFmtId="0" fontId="5" fillId="0" borderId="0" xfId="0" applyFont="1"/>
    <xf numFmtId="164" fontId="0" fillId="0" borderId="0" xfId="0" applyNumberFormat="1"/>
    <xf numFmtId="0" fontId="5" fillId="0" borderId="1" xfId="3" applyFont="1" applyBorder="1" applyProtection="1">
      <protection hidden="1"/>
    </xf>
    <xf numFmtId="10" fontId="0" fillId="0" borderId="0" xfId="2" applyNumberFormat="1" applyFont="1"/>
    <xf numFmtId="165" fontId="5" fillId="0" borderId="0" xfId="3" applyNumberFormat="1" applyFont="1" applyAlignment="1" applyProtection="1">
      <alignment horizontal="center"/>
      <protection hidden="1"/>
    </xf>
    <xf numFmtId="165" fontId="5" fillId="0" borderId="0" xfId="3" applyNumberFormat="1" applyFont="1" applyAlignment="1" applyProtection="1">
      <alignment horizontal="left"/>
      <protection hidden="1"/>
    </xf>
    <xf numFmtId="164" fontId="5" fillId="0" borderId="0" xfId="3" applyNumberFormat="1" applyFont="1" applyAlignment="1" applyProtection="1">
      <alignment horizontal="center"/>
      <protection hidden="1"/>
    </xf>
    <xf numFmtId="0" fontId="5" fillId="2" borderId="0" xfId="0" applyFont="1" applyFill="1"/>
    <xf numFmtId="2" fontId="5" fillId="2" borderId="0" xfId="3" applyNumberFormat="1" applyFont="1" applyFill="1" applyProtection="1">
      <protection hidden="1"/>
    </xf>
    <xf numFmtId="2" fontId="5" fillId="0" borderId="0" xfId="3" applyNumberFormat="1" applyFont="1" applyProtection="1">
      <protection hidden="1"/>
    </xf>
    <xf numFmtId="0" fontId="0" fillId="0" borderId="0" xfId="1" applyNumberFormat="1" applyFont="1" applyBorder="1" applyAlignment="1">
      <alignment horizontal="center"/>
    </xf>
    <xf numFmtId="166" fontId="0" fillId="0" borderId="0" xfId="1" applyNumberFormat="1" applyFont="1" applyBorder="1" applyAlignment="1">
      <alignment horizontal="center"/>
    </xf>
    <xf numFmtId="2" fontId="4" fillId="3" borderId="2" xfId="3" applyNumberFormat="1" applyFont="1" applyFill="1" applyBorder="1" applyAlignment="1" applyProtection="1">
      <alignment vertical="center" wrapText="1"/>
      <protection hidden="1"/>
    </xf>
    <xf numFmtId="0" fontId="4" fillId="3" borderId="3" xfId="3" applyFont="1" applyFill="1" applyBorder="1" applyAlignment="1" applyProtection="1">
      <alignment vertical="center"/>
      <protection hidden="1"/>
    </xf>
    <xf numFmtId="0" fontId="4" fillId="3" borderId="4" xfId="3" applyFont="1" applyFill="1" applyBorder="1" applyAlignment="1" applyProtection="1">
      <alignment vertical="center"/>
      <protection hidden="1"/>
    </xf>
    <xf numFmtId="165" fontId="5" fillId="0" borderId="5" xfId="3" applyNumberFormat="1" applyFont="1" applyBorder="1" applyAlignment="1" applyProtection="1">
      <alignment horizontal="center"/>
      <protection hidden="1"/>
    </xf>
    <xf numFmtId="165" fontId="5" fillId="0" borderId="6" xfId="3" applyNumberFormat="1" applyFont="1" applyBorder="1" applyAlignment="1" applyProtection="1">
      <alignment horizontal="left"/>
      <protection hidden="1"/>
    </xf>
    <xf numFmtId="0" fontId="3" fillId="2" borderId="4" xfId="3" applyFont="1" applyFill="1" applyBorder="1" applyProtection="1">
      <protection hidden="1"/>
    </xf>
    <xf numFmtId="2" fontId="4" fillId="3" borderId="7" xfId="3" applyNumberFormat="1" applyFont="1" applyFill="1" applyBorder="1" applyAlignment="1" applyProtection="1">
      <alignment horizontal="center" vertical="center" wrapText="1"/>
      <protection hidden="1"/>
    </xf>
    <xf numFmtId="2" fontId="4" fillId="3" borderId="4" xfId="3" applyNumberFormat="1" applyFont="1" applyFill="1" applyBorder="1" applyAlignment="1" applyProtection="1">
      <alignment horizontal="center" vertical="center" wrapText="1"/>
      <protection hidden="1"/>
    </xf>
    <xf numFmtId="165" fontId="5" fillId="0" borderId="8" xfId="3" applyNumberFormat="1" applyFont="1" applyBorder="1" applyAlignment="1" applyProtection="1">
      <alignment horizontal="left"/>
      <protection hidden="1"/>
    </xf>
    <xf numFmtId="165" fontId="3" fillId="2" borderId="4" xfId="3" applyNumberFormat="1" applyFont="1" applyFill="1" applyBorder="1" applyProtection="1">
      <protection hidden="1"/>
    </xf>
    <xf numFmtId="2" fontId="4" fillId="3" borderId="7" xfId="3" applyNumberFormat="1" applyFont="1" applyFill="1" applyBorder="1" applyAlignment="1" applyProtection="1">
      <alignment vertical="center" wrapText="1"/>
      <protection hidden="1"/>
    </xf>
    <xf numFmtId="165" fontId="4" fillId="3" borderId="9" xfId="3" applyNumberFormat="1" applyFont="1" applyFill="1" applyBorder="1" applyAlignment="1" applyProtection="1">
      <alignment vertical="center" wrapText="1"/>
      <protection hidden="1"/>
    </xf>
    <xf numFmtId="0" fontId="4" fillId="3" borderId="9" xfId="3" applyFont="1" applyFill="1" applyBorder="1" applyAlignment="1" applyProtection="1">
      <alignment vertical="center" wrapText="1"/>
      <protection hidden="1"/>
    </xf>
    <xf numFmtId="0" fontId="0" fillId="0" borderId="10" xfId="1" applyNumberFormat="1" applyFont="1" applyBorder="1" applyAlignment="1">
      <alignment horizontal="center"/>
    </xf>
    <xf numFmtId="0" fontId="0" fillId="0" borderId="10" xfId="0" applyBorder="1"/>
    <xf numFmtId="166" fontId="0" fillId="0" borderId="10" xfId="1" applyNumberFormat="1" applyFont="1" applyBorder="1" applyAlignment="1">
      <alignment horizontal="center"/>
    </xf>
    <xf numFmtId="2" fontId="4" fillId="3" borderId="11" xfId="3" applyNumberFormat="1" applyFont="1" applyFill="1" applyBorder="1" applyAlignment="1" applyProtection="1">
      <alignment vertical="center" wrapText="1"/>
      <protection hidden="1"/>
    </xf>
    <xf numFmtId="9" fontId="4" fillId="3" borderId="12" xfId="2" applyFont="1" applyFill="1" applyBorder="1" applyAlignment="1" applyProtection="1">
      <alignment vertical="center" wrapText="1"/>
      <protection hidden="1"/>
    </xf>
    <xf numFmtId="2" fontId="4" fillId="3" borderId="13" xfId="3" applyNumberFormat="1" applyFont="1" applyFill="1" applyBorder="1" applyAlignment="1" applyProtection="1">
      <alignment vertical="center" wrapText="1"/>
      <protection hidden="1"/>
    </xf>
    <xf numFmtId="0" fontId="3" fillId="2" borderId="14" xfId="3" applyFont="1" applyFill="1" applyBorder="1" applyProtection="1">
      <protection hidden="1"/>
    </xf>
    <xf numFmtId="0" fontId="4" fillId="3" borderId="4" xfId="3" applyFont="1" applyFill="1" applyBorder="1" applyAlignment="1" applyProtection="1">
      <alignment horizontal="center" vertical="center" wrapText="1"/>
      <protection hidden="1"/>
    </xf>
    <xf numFmtId="0" fontId="4" fillId="0" borderId="9" xfId="3" applyFont="1" applyBorder="1" applyProtection="1">
      <protection hidden="1"/>
    </xf>
    <xf numFmtId="43" fontId="0" fillId="0" borderId="15" xfId="0" applyNumberFormat="1" applyBorder="1"/>
    <xf numFmtId="43" fontId="5" fillId="0" borderId="15" xfId="0" applyNumberFormat="1" applyFont="1" applyBorder="1"/>
    <xf numFmtId="0" fontId="4" fillId="0" borderId="7" xfId="3" applyFont="1" applyBorder="1" applyProtection="1">
      <protection hidden="1"/>
    </xf>
    <xf numFmtId="43" fontId="0" fillId="0" borderId="13" xfId="0" applyNumberFormat="1" applyBorder="1"/>
    <xf numFmtId="43" fontId="5" fillId="0" borderId="13" xfId="0" applyNumberFormat="1" applyFont="1" applyBorder="1"/>
    <xf numFmtId="0" fontId="4" fillId="3" borderId="7" xfId="3" applyFont="1" applyFill="1" applyBorder="1" applyAlignment="1" applyProtection="1">
      <alignment horizontal="center" vertical="center" wrapText="1"/>
      <protection hidden="1"/>
    </xf>
    <xf numFmtId="165" fontId="5" fillId="0" borderId="10" xfId="3" applyNumberFormat="1" applyFont="1" applyBorder="1" applyAlignment="1" applyProtection="1">
      <alignment horizontal="left"/>
      <protection hidden="1"/>
    </xf>
    <xf numFmtId="164" fontId="5" fillId="0" borderId="10" xfId="3" applyNumberFormat="1" applyFont="1" applyBorder="1" applyAlignment="1" applyProtection="1">
      <alignment horizontal="center"/>
      <protection hidden="1"/>
    </xf>
    <xf numFmtId="165" fontId="5" fillId="0" borderId="16" xfId="3" applyNumberFormat="1" applyFont="1" applyBorder="1" applyAlignment="1" applyProtection="1">
      <alignment horizontal="center"/>
      <protection hidden="1"/>
    </xf>
    <xf numFmtId="164" fontId="5" fillId="0" borderId="17" xfId="3" applyNumberFormat="1" applyFont="1" applyBorder="1" applyAlignment="1" applyProtection="1">
      <alignment horizontal="center"/>
      <protection hidden="1"/>
    </xf>
    <xf numFmtId="165" fontId="5" fillId="0" borderId="18" xfId="3" applyNumberFormat="1" applyFont="1" applyBorder="1" applyAlignment="1" applyProtection="1">
      <alignment horizontal="center"/>
      <protection hidden="1"/>
    </xf>
    <xf numFmtId="165" fontId="5" fillId="0" borderId="19" xfId="3" applyNumberFormat="1" applyFont="1" applyBorder="1" applyAlignment="1" applyProtection="1">
      <alignment horizontal="left"/>
      <protection hidden="1"/>
    </xf>
    <xf numFmtId="164" fontId="5" fillId="0" borderId="20" xfId="3" applyNumberFormat="1" applyFont="1" applyBorder="1" applyAlignment="1" applyProtection="1">
      <alignment horizontal="center"/>
      <protection hidden="1"/>
    </xf>
    <xf numFmtId="165" fontId="5" fillId="0" borderId="21" xfId="3" applyNumberFormat="1" applyFont="1" applyBorder="1" applyAlignment="1" applyProtection="1">
      <alignment horizontal="center"/>
      <protection hidden="1"/>
    </xf>
    <xf numFmtId="165" fontId="5" fillId="0" borderId="22" xfId="3" applyNumberFormat="1" applyFont="1" applyBorder="1" applyAlignment="1" applyProtection="1">
      <alignment horizontal="left"/>
      <protection hidden="1"/>
    </xf>
    <xf numFmtId="164" fontId="5" fillId="0" borderId="23" xfId="3" applyNumberFormat="1" applyFont="1" applyBorder="1" applyAlignment="1" applyProtection="1">
      <alignment horizontal="center"/>
      <protection hidden="1"/>
    </xf>
    <xf numFmtId="165" fontId="5" fillId="0" borderId="24" xfId="3" applyNumberFormat="1" applyFont="1" applyBorder="1" applyAlignment="1" applyProtection="1">
      <alignment horizontal="center"/>
      <protection hidden="1"/>
    </xf>
    <xf numFmtId="165" fontId="5" fillId="0" borderId="25" xfId="3" applyNumberFormat="1" applyFont="1" applyBorder="1" applyAlignment="1" applyProtection="1">
      <alignment horizontal="left"/>
      <protection hidden="1"/>
    </xf>
    <xf numFmtId="164" fontId="5" fillId="0" borderId="26" xfId="3" applyNumberFormat="1" applyFont="1" applyBorder="1" applyAlignment="1" applyProtection="1">
      <alignment horizontal="center"/>
      <protection hidden="1"/>
    </xf>
    <xf numFmtId="165" fontId="5" fillId="0" borderId="27" xfId="3" applyNumberFormat="1" applyFont="1" applyBorder="1" applyAlignment="1" applyProtection="1">
      <alignment horizontal="left"/>
      <protection hidden="1"/>
    </xf>
    <xf numFmtId="0" fontId="0" fillId="0" borderId="27" xfId="1" applyNumberFormat="1" applyFont="1" applyBorder="1" applyAlignment="1">
      <alignment horizontal="center"/>
    </xf>
    <xf numFmtId="0" fontId="0" fillId="0" borderId="27" xfId="0" applyBorder="1"/>
    <xf numFmtId="166" fontId="0" fillId="0" borderId="27" xfId="1" applyNumberFormat="1" applyFont="1" applyBorder="1" applyAlignment="1">
      <alignment horizontal="center"/>
    </xf>
    <xf numFmtId="0" fontId="0" fillId="0" borderId="19" xfId="1" applyNumberFormat="1" applyFont="1" applyBorder="1" applyAlignment="1">
      <alignment horizontal="center"/>
    </xf>
    <xf numFmtId="0" fontId="0" fillId="0" borderId="19" xfId="0" applyBorder="1"/>
    <xf numFmtId="166" fontId="0" fillId="0" borderId="19" xfId="1" applyNumberFormat="1" applyFont="1" applyBorder="1" applyAlignment="1">
      <alignment horizontal="center"/>
    </xf>
    <xf numFmtId="0" fontId="7" fillId="0" borderId="0" xfId="0" applyFont="1"/>
    <xf numFmtId="0" fontId="6" fillId="0" borderId="28" xfId="0" applyFont="1" applyBorder="1" applyAlignment="1">
      <alignment vertical="center"/>
    </xf>
    <xf numFmtId="0" fontId="0" fillId="4" borderId="29" xfId="0" applyFill="1" applyBorder="1" applyAlignment="1">
      <alignment vertical="center"/>
    </xf>
    <xf numFmtId="0" fontId="0" fillId="4" borderId="30" xfId="0" applyFill="1" applyBorder="1" applyAlignment="1">
      <alignment horizontal="right" vertical="center"/>
    </xf>
    <xf numFmtId="0" fontId="0" fillId="0" borderId="0" xfId="0" applyAlignment="1">
      <alignment wrapText="1"/>
    </xf>
    <xf numFmtId="167" fontId="8" fillId="0" borderId="31" xfId="3" applyNumberFormat="1" applyFont="1" applyBorder="1" applyAlignment="1" applyProtection="1">
      <alignment horizontal="left" wrapText="1"/>
      <protection hidden="1"/>
    </xf>
    <xf numFmtId="167" fontId="8" fillId="0" borderId="31" xfId="3" applyNumberFormat="1" applyFont="1" applyBorder="1" applyAlignment="1" applyProtection="1">
      <alignment horizontal="left"/>
      <protection hidden="1"/>
    </xf>
    <xf numFmtId="165" fontId="8" fillId="0" borderId="31" xfId="3" applyNumberFormat="1" applyFont="1" applyBorder="1" applyAlignment="1" applyProtection="1">
      <alignment horizontal="left"/>
      <protection hidden="1"/>
    </xf>
    <xf numFmtId="165" fontId="8" fillId="0" borderId="32" xfId="3" applyNumberFormat="1" applyFont="1" applyBorder="1" applyAlignment="1" applyProtection="1">
      <alignment horizontal="center"/>
      <protection hidden="1"/>
    </xf>
    <xf numFmtId="167" fontId="8" fillId="0" borderId="33" xfId="3" applyNumberFormat="1" applyFont="1" applyBorder="1" applyAlignment="1" applyProtection="1">
      <alignment horizontal="left" wrapText="1"/>
      <protection hidden="1"/>
    </xf>
    <xf numFmtId="167" fontId="8" fillId="0" borderId="33" xfId="3" applyNumberFormat="1" applyFont="1" applyBorder="1" applyAlignment="1" applyProtection="1">
      <alignment horizontal="left"/>
      <protection hidden="1"/>
    </xf>
    <xf numFmtId="165" fontId="8" fillId="0" borderId="33" xfId="3" applyNumberFormat="1" applyFont="1" applyBorder="1" applyAlignment="1" applyProtection="1">
      <alignment horizontal="left"/>
      <protection hidden="1"/>
    </xf>
    <xf numFmtId="165" fontId="8" fillId="0" borderId="34" xfId="3" applyNumberFormat="1" applyFont="1" applyBorder="1" applyAlignment="1" applyProtection="1">
      <alignment horizontal="center"/>
      <protection hidden="1"/>
    </xf>
    <xf numFmtId="167" fontId="8" fillId="0" borderId="10" xfId="3" applyNumberFormat="1" applyFont="1" applyBorder="1" applyAlignment="1" applyProtection="1">
      <alignment horizontal="left" wrapText="1"/>
      <protection hidden="1"/>
    </xf>
    <xf numFmtId="167" fontId="8" fillId="0" borderId="10" xfId="3" applyNumberFormat="1" applyFont="1" applyBorder="1" applyAlignment="1" applyProtection="1">
      <alignment horizontal="left"/>
      <protection hidden="1"/>
    </xf>
    <xf numFmtId="165" fontId="8" fillId="0" borderId="10" xfId="3" applyNumberFormat="1" applyFont="1" applyBorder="1" applyAlignment="1" applyProtection="1">
      <alignment horizontal="left"/>
      <protection hidden="1"/>
    </xf>
    <xf numFmtId="165" fontId="8" fillId="0" borderId="35" xfId="3" applyNumberFormat="1" applyFont="1" applyBorder="1" applyAlignment="1" applyProtection="1">
      <alignment horizontal="center"/>
      <protection hidden="1"/>
    </xf>
    <xf numFmtId="0" fontId="9" fillId="3" borderId="36" xfId="3" applyFont="1" applyFill="1" applyBorder="1" applyAlignment="1" applyProtection="1">
      <alignment vertical="center" wrapText="1"/>
      <protection hidden="1"/>
    </xf>
    <xf numFmtId="0" fontId="9" fillId="3" borderId="37" xfId="3" applyFont="1" applyFill="1" applyBorder="1" applyAlignment="1" applyProtection="1">
      <alignment vertical="center" wrapText="1"/>
      <protection hidden="1"/>
    </xf>
    <xf numFmtId="0" fontId="9" fillId="3" borderId="38" xfId="3" applyFont="1" applyFill="1" applyBorder="1" applyAlignment="1" applyProtection="1">
      <alignment vertical="center" wrapText="1"/>
      <protection hidden="1"/>
    </xf>
    <xf numFmtId="0" fontId="9" fillId="3" borderId="3" xfId="3" applyFont="1" applyFill="1" applyBorder="1" applyAlignment="1" applyProtection="1">
      <alignment vertical="center"/>
      <protection hidden="1"/>
    </xf>
    <xf numFmtId="2" fontId="9" fillId="3" borderId="39" xfId="3" applyNumberFormat="1" applyFont="1" applyFill="1" applyBorder="1" applyAlignment="1" applyProtection="1">
      <alignment horizontal="center" vertical="center" wrapText="1"/>
      <protection hidden="1"/>
    </xf>
    <xf numFmtId="166" fontId="0" fillId="0" borderId="31" xfId="1" applyNumberFormat="1" applyFont="1" applyBorder="1" applyAlignment="1">
      <alignment horizontal="center" wrapText="1"/>
    </xf>
    <xf numFmtId="166" fontId="0" fillId="0" borderId="31" xfId="1" applyNumberFormat="1" applyFont="1" applyBorder="1" applyAlignment="1">
      <alignment horizontal="center"/>
    </xf>
    <xf numFmtId="0" fontId="0" fillId="0" borderId="31" xfId="0" applyBorder="1"/>
    <xf numFmtId="0" fontId="0" fillId="0" borderId="31" xfId="1" applyNumberFormat="1" applyFont="1" applyBorder="1" applyAlignment="1">
      <alignment horizontal="center"/>
    </xf>
    <xf numFmtId="166" fontId="0" fillId="0" borderId="8" xfId="1" applyNumberFormat="1" applyFont="1" applyBorder="1" applyAlignment="1">
      <alignment horizontal="center" wrapText="1"/>
    </xf>
    <xf numFmtId="166" fontId="0" fillId="0" borderId="8" xfId="1" applyNumberFormat="1" applyFont="1" applyBorder="1" applyAlignment="1">
      <alignment horizontal="center"/>
    </xf>
    <xf numFmtId="0" fontId="0" fillId="0" borderId="8" xfId="0" applyBorder="1"/>
    <xf numFmtId="0" fontId="0" fillId="0" borderId="8" xfId="1" applyNumberFormat="1" applyFont="1" applyBorder="1" applyAlignment="1">
      <alignment horizontal="center"/>
    </xf>
    <xf numFmtId="166" fontId="8" fillId="0" borderId="40" xfId="3" applyNumberFormat="1" applyFont="1" applyBorder="1" applyAlignment="1" applyProtection="1">
      <alignment horizontal="center" vertical="center" wrapText="1"/>
      <protection hidden="1"/>
    </xf>
    <xf numFmtId="166" fontId="8" fillId="0" borderId="40" xfId="3" applyNumberFormat="1" applyFont="1" applyBorder="1" applyAlignment="1" applyProtection="1">
      <alignment horizontal="center" vertical="center"/>
      <protection hidden="1"/>
    </xf>
    <xf numFmtId="0" fontId="0" fillId="0" borderId="40" xfId="0" applyBorder="1"/>
    <xf numFmtId="0" fontId="0" fillId="0" borderId="40" xfId="1" applyNumberFormat="1" applyFont="1" applyBorder="1" applyAlignment="1">
      <alignment horizontal="center"/>
    </xf>
    <xf numFmtId="0" fontId="9" fillId="3" borderId="41" xfId="3" applyFont="1" applyFill="1" applyBorder="1" applyAlignment="1" applyProtection="1">
      <alignment vertical="center" wrapText="1"/>
      <protection hidden="1"/>
    </xf>
    <xf numFmtId="0" fontId="9" fillId="3" borderId="41" xfId="3" applyFont="1" applyFill="1" applyBorder="1" applyAlignment="1" applyProtection="1">
      <alignment vertical="center"/>
      <protection hidden="1"/>
    </xf>
    <xf numFmtId="0" fontId="9" fillId="3" borderId="42" xfId="3" applyFont="1" applyFill="1" applyBorder="1" applyAlignment="1" applyProtection="1">
      <alignment vertical="center"/>
      <protection hidden="1"/>
    </xf>
    <xf numFmtId="2" fontId="9" fillId="3" borderId="43" xfId="3" applyNumberFormat="1" applyFont="1" applyFill="1" applyBorder="1" applyAlignment="1" applyProtection="1">
      <alignment horizontal="center" vertical="center" wrapText="1"/>
      <protection hidden="1"/>
    </xf>
    <xf numFmtId="166" fontId="8" fillId="0" borderId="44" xfId="3" applyNumberFormat="1" applyFont="1" applyBorder="1" applyAlignment="1" applyProtection="1">
      <alignment horizontal="center" vertical="center" wrapText="1"/>
      <protection hidden="1"/>
    </xf>
    <xf numFmtId="166" fontId="8" fillId="0" borderId="44" xfId="3" applyNumberFormat="1" applyFont="1" applyBorder="1" applyAlignment="1" applyProtection="1">
      <alignment horizontal="center" vertical="center"/>
      <protection hidden="1"/>
    </xf>
    <xf numFmtId="0" fontId="0" fillId="0" borderId="44" xfId="0" applyBorder="1"/>
    <xf numFmtId="0" fontId="0" fillId="0" borderId="44" xfId="1" applyNumberFormat="1" applyFont="1" applyBorder="1" applyAlignment="1">
      <alignment horizontal="center"/>
    </xf>
    <xf numFmtId="0" fontId="9" fillId="3" borderId="45" xfId="3" applyFont="1" applyFill="1" applyBorder="1" applyAlignment="1" applyProtection="1">
      <alignment vertical="center" wrapText="1"/>
      <protection hidden="1"/>
    </xf>
    <xf numFmtId="0" fontId="9" fillId="3" borderId="45" xfId="3" applyFont="1" applyFill="1" applyBorder="1" applyAlignment="1" applyProtection="1">
      <alignment vertical="center"/>
      <protection hidden="1"/>
    </xf>
    <xf numFmtId="0" fontId="9" fillId="3" borderId="46" xfId="3" applyFont="1" applyFill="1" applyBorder="1" applyAlignment="1" applyProtection="1">
      <alignment vertical="center"/>
      <protection hidden="1"/>
    </xf>
    <xf numFmtId="2" fontId="9" fillId="3" borderId="47" xfId="3" applyNumberFormat="1" applyFont="1" applyFill="1" applyBorder="1" applyAlignment="1" applyProtection="1">
      <alignment horizontal="center" vertical="center" wrapText="1"/>
      <protection hidden="1"/>
    </xf>
    <xf numFmtId="9" fontId="9" fillId="5" borderId="47" xfId="2" applyFont="1" applyFill="1" applyBorder="1" applyAlignment="1" applyProtection="1">
      <alignment horizontal="center" vertical="center" wrapText="1"/>
      <protection hidden="1"/>
    </xf>
    <xf numFmtId="166" fontId="8" fillId="0" borderId="48" xfId="3" applyNumberFormat="1" applyFont="1" applyBorder="1" applyAlignment="1" applyProtection="1">
      <alignment horizontal="center" vertical="center" wrapText="1"/>
      <protection hidden="1"/>
    </xf>
    <xf numFmtId="166" fontId="8" fillId="0" borderId="48" xfId="3" applyNumberFormat="1" applyFont="1" applyBorder="1" applyAlignment="1" applyProtection="1">
      <alignment horizontal="center" vertical="center"/>
      <protection hidden="1"/>
    </xf>
    <xf numFmtId="0" fontId="0" fillId="0" borderId="48" xfId="0" applyBorder="1"/>
    <xf numFmtId="0" fontId="0" fillId="0" borderId="48" xfId="1" applyNumberFormat="1" applyFont="1" applyBorder="1" applyAlignment="1">
      <alignment horizontal="center"/>
    </xf>
    <xf numFmtId="0" fontId="9" fillId="3" borderId="49" xfId="3" applyFont="1" applyFill="1" applyBorder="1" applyAlignment="1" applyProtection="1">
      <alignment vertical="center" wrapText="1"/>
      <protection hidden="1"/>
    </xf>
    <xf numFmtId="0" fontId="9" fillId="3" borderId="49" xfId="3" applyFont="1" applyFill="1" applyBorder="1" applyAlignment="1" applyProtection="1">
      <alignment vertical="center"/>
      <protection hidden="1"/>
    </xf>
    <xf numFmtId="0" fontId="9" fillId="3" borderId="50" xfId="3" applyFont="1" applyFill="1" applyBorder="1" applyAlignment="1" applyProtection="1">
      <alignment vertical="center"/>
      <protection hidden="1"/>
    </xf>
    <xf numFmtId="2" fontId="9" fillId="3" borderId="51" xfId="3" applyNumberFormat="1" applyFont="1" applyFill="1" applyBorder="1" applyAlignment="1" applyProtection="1">
      <alignment horizontal="center" vertical="center" wrapText="1"/>
      <protection hidden="1"/>
    </xf>
    <xf numFmtId="9" fontId="9" fillId="5" borderId="51" xfId="2" applyFont="1" applyFill="1" applyBorder="1" applyAlignment="1" applyProtection="1">
      <alignment horizontal="center" vertical="center" wrapText="1"/>
      <protection hidden="1"/>
    </xf>
    <xf numFmtId="166" fontId="0" fillId="0" borderId="0" xfId="1" applyNumberFormat="1" applyFont="1" applyBorder="1" applyAlignment="1">
      <alignment horizontal="center" wrapText="1"/>
    </xf>
    <xf numFmtId="166" fontId="8" fillId="0" borderId="52" xfId="3" applyNumberFormat="1" applyFont="1" applyBorder="1" applyAlignment="1" applyProtection="1">
      <alignment horizontal="center" vertical="center" wrapText="1"/>
      <protection hidden="1"/>
    </xf>
    <xf numFmtId="166" fontId="8" fillId="0" borderId="52" xfId="3" applyNumberFormat="1" applyFont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52" xfId="1" applyNumberFormat="1" applyFont="1" applyBorder="1" applyAlignment="1">
      <alignment horizontal="center"/>
    </xf>
    <xf numFmtId="0" fontId="9" fillId="3" borderId="53" xfId="3" applyFont="1" applyFill="1" applyBorder="1" applyAlignment="1" applyProtection="1">
      <alignment vertical="center" wrapText="1"/>
      <protection hidden="1"/>
    </xf>
    <xf numFmtId="0" fontId="9" fillId="3" borderId="53" xfId="3" applyFont="1" applyFill="1" applyBorder="1" applyAlignment="1" applyProtection="1">
      <alignment vertical="center"/>
      <protection hidden="1"/>
    </xf>
    <xf numFmtId="0" fontId="9" fillId="3" borderId="54" xfId="3" applyFont="1" applyFill="1" applyBorder="1" applyAlignment="1" applyProtection="1">
      <alignment vertical="center"/>
      <protection hidden="1"/>
    </xf>
    <xf numFmtId="2" fontId="9" fillId="3" borderId="55" xfId="3" applyNumberFormat="1" applyFont="1" applyFill="1" applyBorder="1" applyAlignment="1" applyProtection="1">
      <alignment horizontal="center" vertical="center" wrapText="1"/>
      <protection hidden="1"/>
    </xf>
    <xf numFmtId="9" fontId="9" fillId="5" borderId="55" xfId="2" applyFont="1" applyFill="1" applyBorder="1" applyAlignment="1" applyProtection="1">
      <alignment horizontal="center" vertical="center" wrapText="1"/>
      <protection hidden="1"/>
    </xf>
    <xf numFmtId="166" fontId="8" fillId="0" borderId="28" xfId="3" applyNumberFormat="1" applyFont="1" applyBorder="1" applyAlignment="1" applyProtection="1">
      <alignment horizontal="center" vertical="center" wrapText="1"/>
      <protection hidden="1"/>
    </xf>
    <xf numFmtId="0" fontId="0" fillId="0" borderId="56" xfId="0" applyBorder="1"/>
    <xf numFmtId="0" fontId="9" fillId="3" borderId="57" xfId="3" applyFont="1" applyFill="1" applyBorder="1" applyAlignment="1" applyProtection="1">
      <alignment vertical="center" wrapText="1"/>
      <protection hidden="1"/>
    </xf>
    <xf numFmtId="0" fontId="9" fillId="3" borderId="57" xfId="3" applyFont="1" applyFill="1" applyBorder="1" applyAlignment="1" applyProtection="1">
      <alignment vertical="center"/>
      <protection hidden="1"/>
    </xf>
    <xf numFmtId="2" fontId="9" fillId="3" borderId="58" xfId="3" applyNumberFormat="1" applyFont="1" applyFill="1" applyBorder="1" applyAlignment="1" applyProtection="1">
      <alignment horizontal="center" vertical="center" wrapText="1"/>
      <protection hidden="1"/>
    </xf>
    <xf numFmtId="166" fontId="8" fillId="0" borderId="59" xfId="3" applyNumberFormat="1" applyFont="1" applyBorder="1" applyAlignment="1" applyProtection="1">
      <alignment horizontal="center" vertical="center" wrapText="1"/>
      <protection hidden="1"/>
    </xf>
    <xf numFmtId="166" fontId="8" fillId="0" borderId="59" xfId="3" applyNumberFormat="1" applyFont="1" applyBorder="1" applyAlignment="1" applyProtection="1">
      <alignment horizontal="center" vertical="center"/>
      <protection hidden="1"/>
    </xf>
    <xf numFmtId="0" fontId="0" fillId="0" borderId="59" xfId="0" applyBorder="1"/>
    <xf numFmtId="0" fontId="0" fillId="0" borderId="59" xfId="1" applyNumberFormat="1" applyFont="1" applyBorder="1" applyAlignment="1">
      <alignment horizontal="center"/>
    </xf>
    <xf numFmtId="0" fontId="9" fillId="3" borderId="60" xfId="3" applyFont="1" applyFill="1" applyBorder="1" applyAlignment="1" applyProtection="1">
      <alignment vertical="center" wrapText="1"/>
      <protection hidden="1"/>
    </xf>
    <xf numFmtId="0" fontId="9" fillId="3" borderId="60" xfId="3" applyFont="1" applyFill="1" applyBorder="1" applyAlignment="1" applyProtection="1">
      <alignment vertical="center"/>
      <protection hidden="1"/>
    </xf>
    <xf numFmtId="0" fontId="9" fillId="3" borderId="61" xfId="3" applyFont="1" applyFill="1" applyBorder="1" applyAlignment="1" applyProtection="1">
      <alignment vertical="center"/>
      <protection hidden="1"/>
    </xf>
    <xf numFmtId="2" fontId="9" fillId="3" borderId="62" xfId="3" applyNumberFormat="1" applyFont="1" applyFill="1" applyBorder="1" applyAlignment="1" applyProtection="1">
      <alignment horizontal="center" vertical="center" wrapText="1"/>
      <protection hidden="1"/>
    </xf>
    <xf numFmtId="166" fontId="8" fillId="0" borderId="63" xfId="3" applyNumberFormat="1" applyFont="1" applyBorder="1" applyAlignment="1" applyProtection="1">
      <alignment horizontal="center" vertical="center" wrapText="1"/>
      <protection hidden="1"/>
    </xf>
    <xf numFmtId="166" fontId="8" fillId="0" borderId="63" xfId="3" applyNumberFormat="1" applyFont="1" applyBorder="1" applyAlignment="1" applyProtection="1">
      <alignment horizontal="center" vertical="center"/>
      <protection hidden="1"/>
    </xf>
    <xf numFmtId="0" fontId="0" fillId="0" borderId="63" xfId="0" applyBorder="1"/>
    <xf numFmtId="0" fontId="0" fillId="0" borderId="63" xfId="1" applyNumberFormat="1" applyFont="1" applyBorder="1" applyAlignment="1">
      <alignment horizontal="center"/>
    </xf>
    <xf numFmtId="0" fontId="9" fillId="3" borderId="64" xfId="3" applyFont="1" applyFill="1" applyBorder="1" applyAlignment="1" applyProtection="1">
      <alignment vertical="center" wrapText="1"/>
      <protection hidden="1"/>
    </xf>
    <xf numFmtId="0" fontId="9" fillId="3" borderId="64" xfId="3" applyFont="1" applyFill="1" applyBorder="1" applyAlignment="1" applyProtection="1">
      <alignment vertical="center"/>
      <protection hidden="1"/>
    </xf>
    <xf numFmtId="0" fontId="9" fillId="3" borderId="65" xfId="3" applyFont="1" applyFill="1" applyBorder="1" applyAlignment="1" applyProtection="1">
      <alignment vertical="center"/>
      <protection hidden="1"/>
    </xf>
    <xf numFmtId="2" fontId="9" fillId="3" borderId="66" xfId="3" applyNumberFormat="1" applyFont="1" applyFill="1" applyBorder="1" applyAlignment="1" applyProtection="1">
      <alignment horizontal="center" vertical="center" wrapText="1"/>
      <protection hidden="1"/>
    </xf>
    <xf numFmtId="166" fontId="8" fillId="0" borderId="67" xfId="3" applyNumberFormat="1" applyFont="1" applyBorder="1" applyAlignment="1" applyProtection="1">
      <alignment horizontal="center" vertical="center" wrapText="1"/>
      <protection hidden="1"/>
    </xf>
    <xf numFmtId="166" fontId="8" fillId="0" borderId="67" xfId="3" applyNumberFormat="1" applyFont="1" applyBorder="1" applyAlignment="1" applyProtection="1">
      <alignment horizontal="center" vertical="center"/>
      <protection hidden="1"/>
    </xf>
    <xf numFmtId="0" fontId="0" fillId="0" borderId="67" xfId="0" applyBorder="1"/>
    <xf numFmtId="0" fontId="0" fillId="0" borderId="67" xfId="1" applyNumberFormat="1" applyFont="1" applyBorder="1" applyAlignment="1">
      <alignment horizontal="center"/>
    </xf>
    <xf numFmtId="0" fontId="9" fillId="3" borderId="68" xfId="3" applyFont="1" applyFill="1" applyBorder="1" applyAlignment="1" applyProtection="1">
      <alignment vertical="center" wrapText="1"/>
      <protection hidden="1"/>
    </xf>
    <xf numFmtId="0" fontId="9" fillId="3" borderId="68" xfId="3" applyFont="1" applyFill="1" applyBorder="1" applyAlignment="1" applyProtection="1">
      <alignment vertical="center"/>
      <protection hidden="1"/>
    </xf>
    <xf numFmtId="0" fontId="9" fillId="3" borderId="69" xfId="3" applyFont="1" applyFill="1" applyBorder="1" applyAlignment="1" applyProtection="1">
      <alignment vertical="center"/>
      <protection hidden="1"/>
    </xf>
    <xf numFmtId="2" fontId="9" fillId="3" borderId="70" xfId="3" applyNumberFormat="1" applyFont="1" applyFill="1" applyBorder="1" applyAlignment="1" applyProtection="1">
      <alignment horizontal="center" vertical="center" wrapText="1"/>
      <protection hidden="1"/>
    </xf>
    <xf numFmtId="168" fontId="8" fillId="0" borderId="31" xfId="3" applyNumberFormat="1" applyFont="1" applyBorder="1" applyAlignment="1" applyProtection="1">
      <alignment horizontal="left" wrapText="1"/>
      <protection hidden="1"/>
    </xf>
    <xf numFmtId="168" fontId="8" fillId="0" borderId="31" xfId="3" applyNumberFormat="1" applyFont="1" applyBorder="1" applyAlignment="1" applyProtection="1">
      <alignment horizontal="left"/>
      <protection hidden="1"/>
    </xf>
    <xf numFmtId="168" fontId="8" fillId="0" borderId="8" xfId="3" applyNumberFormat="1" applyFont="1" applyBorder="1" applyAlignment="1" applyProtection="1">
      <alignment horizontal="left" wrapText="1"/>
      <protection hidden="1"/>
    </xf>
    <xf numFmtId="168" fontId="8" fillId="0" borderId="8" xfId="3" applyNumberFormat="1" applyFont="1" applyBorder="1" applyAlignment="1" applyProtection="1">
      <alignment horizontal="left"/>
      <protection hidden="1"/>
    </xf>
    <xf numFmtId="165" fontId="8" fillId="0" borderId="8" xfId="3" applyNumberFormat="1" applyFont="1" applyBorder="1" applyAlignment="1" applyProtection="1">
      <alignment horizontal="left"/>
      <protection hidden="1"/>
    </xf>
    <xf numFmtId="168" fontId="8" fillId="0" borderId="71" xfId="3" applyNumberFormat="1" applyFont="1" applyBorder="1" applyAlignment="1" applyProtection="1">
      <alignment horizontal="left" wrapText="1"/>
      <protection hidden="1"/>
    </xf>
    <xf numFmtId="168" fontId="8" fillId="0" borderId="71" xfId="3" applyNumberFormat="1" applyFont="1" applyBorder="1" applyAlignment="1" applyProtection="1">
      <alignment horizontal="left"/>
      <protection hidden="1"/>
    </xf>
    <xf numFmtId="165" fontId="8" fillId="0" borderId="71" xfId="3" applyNumberFormat="1" applyFont="1" applyBorder="1" applyAlignment="1" applyProtection="1">
      <alignment horizontal="left"/>
      <protection hidden="1"/>
    </xf>
    <xf numFmtId="0" fontId="9" fillId="3" borderId="72" xfId="3" applyFont="1" applyFill="1" applyBorder="1" applyAlignment="1" applyProtection="1">
      <alignment vertical="center" wrapText="1"/>
      <protection hidden="1"/>
    </xf>
    <xf numFmtId="2" fontId="9" fillId="3" borderId="72" xfId="3" applyNumberFormat="1" applyFont="1" applyFill="1" applyBorder="1" applyAlignment="1" applyProtection="1">
      <alignment horizontal="center" vertical="center" wrapText="1"/>
      <protection hidden="1"/>
    </xf>
    <xf numFmtId="2" fontId="9" fillId="3" borderId="73" xfId="3" applyNumberFormat="1" applyFont="1" applyFill="1" applyBorder="1" applyAlignment="1" applyProtection="1">
      <alignment horizontal="center" vertical="center" wrapText="1"/>
      <protection hidden="1"/>
    </xf>
    <xf numFmtId="2" fontId="9" fillId="3" borderId="74" xfId="3" applyNumberFormat="1" applyFont="1" applyFill="1" applyBorder="1" applyAlignment="1" applyProtection="1">
      <alignment horizontal="center" vertical="center" wrapText="1"/>
      <protection hidden="1"/>
    </xf>
    <xf numFmtId="167" fontId="8" fillId="0" borderId="71" xfId="3" applyNumberFormat="1" applyFont="1" applyBorder="1" applyAlignment="1" applyProtection="1">
      <alignment horizontal="left" wrapText="1"/>
      <protection hidden="1"/>
    </xf>
    <xf numFmtId="167" fontId="8" fillId="0" borderId="71" xfId="3" applyNumberFormat="1" applyFont="1" applyBorder="1" applyAlignment="1" applyProtection="1">
      <alignment horizontal="left"/>
      <protection hidden="1"/>
    </xf>
    <xf numFmtId="165" fontId="8" fillId="0" borderId="75" xfId="3" applyNumberFormat="1" applyFont="1" applyBorder="1" applyAlignment="1" applyProtection="1">
      <alignment horizontal="center"/>
      <protection hidden="1"/>
    </xf>
    <xf numFmtId="0" fontId="9" fillId="3" borderId="72" xfId="3" applyFont="1" applyFill="1" applyBorder="1" applyAlignment="1" applyProtection="1">
      <alignment vertical="center"/>
      <protection hidden="1"/>
    </xf>
    <xf numFmtId="0" fontId="9" fillId="3" borderId="76" xfId="3" applyFont="1" applyFill="1" applyBorder="1" applyAlignment="1" applyProtection="1">
      <alignment vertical="center"/>
      <protection hidden="1"/>
    </xf>
    <xf numFmtId="0" fontId="9" fillId="3" borderId="77" xfId="3" applyFont="1" applyFill="1" applyBorder="1" applyAlignment="1" applyProtection="1">
      <alignment horizontal="center" vertical="center" wrapText="1"/>
      <protection hidden="1"/>
    </xf>
    <xf numFmtId="167" fontId="8" fillId="0" borderId="78" xfId="3" applyNumberFormat="1" applyFont="1" applyBorder="1" applyAlignment="1" applyProtection="1">
      <alignment horizontal="left" wrapText="1"/>
      <protection hidden="1"/>
    </xf>
    <xf numFmtId="167" fontId="8" fillId="0" borderId="78" xfId="3" applyNumberFormat="1" applyFont="1" applyBorder="1" applyAlignment="1" applyProtection="1">
      <alignment horizontal="left"/>
      <protection hidden="1"/>
    </xf>
    <xf numFmtId="165" fontId="8" fillId="0" borderId="78" xfId="3" applyNumberFormat="1" applyFont="1" applyBorder="1" applyAlignment="1" applyProtection="1">
      <alignment horizontal="left"/>
      <protection hidden="1"/>
    </xf>
    <xf numFmtId="165" fontId="8" fillId="0" borderId="79" xfId="3" applyNumberFormat="1" applyFont="1" applyBorder="1" applyAlignment="1" applyProtection="1">
      <alignment horizontal="center"/>
      <protection hidden="1"/>
    </xf>
    <xf numFmtId="167" fontId="8" fillId="0" borderId="80" xfId="3" applyNumberFormat="1" applyFont="1" applyBorder="1" applyAlignment="1" applyProtection="1">
      <alignment horizontal="left" wrapText="1"/>
      <protection hidden="1"/>
    </xf>
    <xf numFmtId="167" fontId="8" fillId="0" borderId="80" xfId="3" applyNumberFormat="1" applyFont="1" applyBorder="1" applyAlignment="1" applyProtection="1">
      <alignment horizontal="left"/>
      <protection hidden="1"/>
    </xf>
    <xf numFmtId="165" fontId="8" fillId="0" borderId="80" xfId="3" applyNumberFormat="1" applyFont="1" applyBorder="1" applyAlignment="1" applyProtection="1">
      <alignment horizontal="left"/>
      <protection hidden="1"/>
    </xf>
    <xf numFmtId="165" fontId="8" fillId="0" borderId="81" xfId="3" applyNumberFormat="1" applyFont="1" applyBorder="1" applyAlignment="1" applyProtection="1">
      <alignment horizontal="center"/>
      <protection hidden="1"/>
    </xf>
    <xf numFmtId="167" fontId="8" fillId="0" borderId="82" xfId="3" applyNumberFormat="1" applyFont="1" applyBorder="1" applyAlignment="1" applyProtection="1">
      <alignment horizontal="left" wrapText="1"/>
      <protection hidden="1"/>
    </xf>
    <xf numFmtId="167" fontId="8" fillId="0" borderId="82" xfId="3" applyNumberFormat="1" applyFont="1" applyBorder="1" applyAlignment="1" applyProtection="1">
      <alignment horizontal="left"/>
      <protection hidden="1"/>
    </xf>
    <xf numFmtId="165" fontId="8" fillId="0" borderId="82" xfId="3" applyNumberFormat="1" applyFont="1" applyBorder="1" applyAlignment="1" applyProtection="1">
      <alignment horizontal="left"/>
      <protection hidden="1"/>
    </xf>
    <xf numFmtId="165" fontId="8" fillId="0" borderId="83" xfId="3" applyNumberFormat="1" applyFont="1" applyBorder="1" applyAlignment="1" applyProtection="1">
      <alignment horizontal="center"/>
      <protection hidden="1"/>
    </xf>
    <xf numFmtId="0" fontId="9" fillId="3" borderId="84" xfId="3" applyFont="1" applyFill="1" applyBorder="1" applyAlignment="1" applyProtection="1">
      <alignment vertical="center" wrapText="1"/>
      <protection hidden="1"/>
    </xf>
    <xf numFmtId="0" fontId="9" fillId="3" borderId="84" xfId="3" applyFont="1" applyFill="1" applyBorder="1" applyAlignment="1" applyProtection="1">
      <alignment vertical="center"/>
      <protection hidden="1"/>
    </xf>
    <xf numFmtId="0" fontId="9" fillId="3" borderId="85" xfId="3" applyFont="1" applyFill="1" applyBorder="1" applyAlignment="1" applyProtection="1">
      <alignment vertical="center"/>
      <protection hidden="1"/>
    </xf>
    <xf numFmtId="0" fontId="9" fillId="3" borderId="86" xfId="3" applyFont="1" applyFill="1" applyBorder="1" applyAlignment="1" applyProtection="1">
      <alignment horizontal="center" vertical="center" wrapText="1"/>
      <protection hidden="1"/>
    </xf>
    <xf numFmtId="0" fontId="0" fillId="0" borderId="87" xfId="0" applyBorder="1" applyAlignment="1">
      <alignment wrapText="1"/>
    </xf>
    <xf numFmtId="0" fontId="0" fillId="4" borderId="88" xfId="0" applyFill="1" applyBorder="1" applyAlignment="1">
      <alignment horizontal="right" vertical="center"/>
    </xf>
    <xf numFmtId="0" fontId="0" fillId="4" borderId="89" xfId="0" applyFill="1" applyBorder="1" applyAlignment="1">
      <alignment vertical="center"/>
    </xf>
    <xf numFmtId="0" fontId="6" fillId="0" borderId="87" xfId="0" applyFont="1" applyBorder="1" applyAlignment="1">
      <alignment vertical="center"/>
    </xf>
  </cellXfs>
  <cellStyles count="4">
    <cellStyle name="Comma" xfId="1" builtinId="3"/>
    <cellStyle name="Normal" xfId="0" builtinId="0"/>
    <cellStyle name="Normal_Template WILKS Tariff Model" xfId="3" xr:uid="{6E2A61DD-5C1E-4B7C-B206-359C4E81A8D7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45%</a:t>
            </a:r>
            <a:r>
              <a:rPr lang="en-GB" baseline="0"/>
              <a:t> Intermittent Low Carbon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>
        <c:manualLayout>
          <c:layoutTarget val="inner"/>
          <c:xMode val="edge"/>
          <c:yMode val="edge"/>
          <c:x val="3.8335826918583289E-2"/>
          <c:y val="0.10805690765926987"/>
          <c:w val="0.69603625868872299"/>
          <c:h val="0.81841267000715823"/>
        </c:manualLayout>
      </c:layout>
      <c:lineChart>
        <c:grouping val="standard"/>
        <c:varyColors val="0"/>
        <c:ser>
          <c:idx val="0"/>
          <c:order val="0"/>
          <c:tx>
            <c:strRef>
              <c:f>'interaction CMP432 and CMP444'!$E$222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'interaction CMP432 and CMP444'!$C$223:$C$249</c:f>
              <c:numCache>
                <c:formatCode>General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'interaction CMP432 and CMP444'!$E$223:$E$249</c:f>
              <c:numCache>
                <c:formatCode>0.000000_)</c:formatCode>
                <c:ptCount val="27"/>
                <c:pt idx="0">
                  <c:v>48.050608400000002</c:v>
                </c:pt>
                <c:pt idx="1">
                  <c:v>38.543167249999996</c:v>
                </c:pt>
                <c:pt idx="2">
                  <c:v>35.598554350000001</c:v>
                </c:pt>
                <c:pt idx="3">
                  <c:v>44.497632350000003</c:v>
                </c:pt>
                <c:pt idx="4">
                  <c:v>29.605067900000002</c:v>
                </c:pt>
                <c:pt idx="5">
                  <c:v>28.321540849999998</c:v>
                </c:pt>
                <c:pt idx="6">
                  <c:v>32.506962350000002</c:v>
                </c:pt>
                <c:pt idx="7">
                  <c:v>24.296292350000002</c:v>
                </c:pt>
                <c:pt idx="8">
                  <c:v>23.510502100000004</c:v>
                </c:pt>
                <c:pt idx="9">
                  <c:v>22.298674050000002</c:v>
                </c:pt>
                <c:pt idx="10">
                  <c:v>17.467995049999999</c:v>
                </c:pt>
                <c:pt idx="11">
                  <c:v>13.8976328</c:v>
                </c:pt>
                <c:pt idx="12">
                  <c:v>2.8931550000000001</c:v>
                </c:pt>
                <c:pt idx="13">
                  <c:v>2.9318429999999998</c:v>
                </c:pt>
                <c:pt idx="14">
                  <c:v>-3.1266113</c:v>
                </c:pt>
                <c:pt idx="15">
                  <c:v>-3.5501360000000002</c:v>
                </c:pt>
                <c:pt idx="16">
                  <c:v>-5.2493967499999998</c:v>
                </c:pt>
                <c:pt idx="17">
                  <c:v>-4.8104006000000004</c:v>
                </c:pt>
                <c:pt idx="18">
                  <c:v>-3.1431987499999998</c:v>
                </c:pt>
                <c:pt idx="19">
                  <c:v>-8.7373364000000002</c:v>
                </c:pt>
                <c:pt idx="20">
                  <c:v>-8.642878249999999</c:v>
                </c:pt>
                <c:pt idx="21">
                  <c:v>-11.999041250000001</c:v>
                </c:pt>
                <c:pt idx="22">
                  <c:v>-7.99215125</c:v>
                </c:pt>
                <c:pt idx="23">
                  <c:v>-4.4162442500000001</c:v>
                </c:pt>
                <c:pt idx="24">
                  <c:v>-7.2418531999999995</c:v>
                </c:pt>
                <c:pt idx="25">
                  <c:v>-7.0298374999999993</c:v>
                </c:pt>
                <c:pt idx="26">
                  <c:v>-8.6975460499999997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2A-4541-8305-3174E388B848}"/>
            </c:ext>
          </c:extLst>
        </c:ser>
        <c:ser>
          <c:idx val="1"/>
          <c:order val="1"/>
          <c:tx>
            <c:strRef>
              <c:f>'interaction CMP432 and CMP444'!$G$222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'interaction CMP432 and CMP444'!$G$223:$G$249</c:f>
              <c:numCache>
                <c:formatCode>0.000000_)</c:formatCode>
                <c:ptCount val="27"/>
                <c:pt idx="0">
                  <c:v>42.32806265</c:v>
                </c:pt>
                <c:pt idx="1">
                  <c:v>32.819741749999999</c:v>
                </c:pt>
                <c:pt idx="2">
                  <c:v>29.875776250000001</c:v>
                </c:pt>
                <c:pt idx="3">
                  <c:v>38.777569249999999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-1.8206598500000002</c:v>
                </c:pt>
                <c:pt idx="13">
                  <c:v>-1.7434858500000001</c:v>
                </c:pt>
                <c:pt idx="14">
                  <c:v>-5.8140238499999999</c:v>
                </c:pt>
                <c:pt idx="15">
                  <c:v>-6.1674372000000002</c:v>
                </c:pt>
                <c:pt idx="16">
                  <c:v>-7.8666673500000002</c:v>
                </c:pt>
                <c:pt idx="17">
                  <c:v>-7.4277018000000004</c:v>
                </c:pt>
                <c:pt idx="18">
                  <c:v>-5.7604882500000008</c:v>
                </c:pt>
                <c:pt idx="19">
                  <c:v>-11.3546376</c:v>
                </c:pt>
                <c:pt idx="20">
                  <c:v>-11.260179450000001</c:v>
                </c:pt>
                <c:pt idx="21">
                  <c:v>-14.6181755</c:v>
                </c:pt>
                <c:pt idx="22">
                  <c:v>-10.611285500000001</c:v>
                </c:pt>
                <c:pt idx="23">
                  <c:v>-7.0320465000000008</c:v>
                </c:pt>
                <c:pt idx="24">
                  <c:v>-9.8591543999999995</c:v>
                </c:pt>
                <c:pt idx="25">
                  <c:v>-9.6471386999999993</c:v>
                </c:pt>
                <c:pt idx="26">
                  <c:v>-11.31468705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83-4309-A646-48DBDE98F213}"/>
            </c:ext>
          </c:extLst>
        </c:ser>
        <c:ser>
          <c:idx val="2"/>
          <c:order val="2"/>
          <c:tx>
            <c:strRef>
              <c:f>'interaction CMP432 and CMP444'!$H$222</c:f>
              <c:strCache>
                <c:ptCount val="1"/>
                <c:pt idx="0">
                  <c:v>2029/30 CMP444 WACM1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'interaction CMP432 and CMP444'!$H$223:$H$249</c:f>
              <c:numCache>
                <c:formatCode>0.000000_)</c:formatCode>
                <c:ptCount val="27"/>
                <c:pt idx="0">
                  <c:v>28.49358805</c:v>
                </c:pt>
                <c:pt idx="1">
                  <c:v>26.284554249999999</c:v>
                </c:pt>
                <c:pt idx="2">
                  <c:v>28.49358805</c:v>
                </c:pt>
                <c:pt idx="3">
                  <c:v>28.49358805</c:v>
                </c:pt>
                <c:pt idx="4">
                  <c:v>28.49358805</c:v>
                </c:pt>
                <c:pt idx="5">
                  <c:v>28.032219049999998</c:v>
                </c:pt>
                <c:pt idx="6">
                  <c:v>28.49358805</c:v>
                </c:pt>
                <c:pt idx="7">
                  <c:v>25.094652050000001</c:v>
                </c:pt>
                <c:pt idx="8">
                  <c:v>24.58211305</c:v>
                </c:pt>
                <c:pt idx="9">
                  <c:v>23.492356050000001</c:v>
                </c:pt>
                <c:pt idx="10">
                  <c:v>18.661677049999998</c:v>
                </c:pt>
                <c:pt idx="11">
                  <c:v>15.091314799999999</c:v>
                </c:pt>
                <c:pt idx="12">
                  <c:v>4.0868370000000001</c:v>
                </c:pt>
                <c:pt idx="13">
                  <c:v>4.1255249999999997</c:v>
                </c:pt>
                <c:pt idx="14">
                  <c:v>-1.9329293000000001</c:v>
                </c:pt>
                <c:pt idx="15">
                  <c:v>-2.3564540000000003</c:v>
                </c:pt>
                <c:pt idx="16">
                  <c:v>-4.0557147499999999</c:v>
                </c:pt>
                <c:pt idx="17">
                  <c:v>-3.6167186</c:v>
                </c:pt>
                <c:pt idx="18">
                  <c:v>-1.9495167500000001</c:v>
                </c:pt>
                <c:pt idx="19">
                  <c:v>-6.5236574000000003</c:v>
                </c:pt>
                <c:pt idx="20">
                  <c:v>-6.5236574000000003</c:v>
                </c:pt>
                <c:pt idx="21">
                  <c:v>-3.2339072500000001</c:v>
                </c:pt>
                <c:pt idx="22">
                  <c:v>-3.2339072500000001</c:v>
                </c:pt>
                <c:pt idx="23">
                  <c:v>-3.2225622500000002</c:v>
                </c:pt>
                <c:pt idx="24">
                  <c:v>-6.0481712000000005</c:v>
                </c:pt>
                <c:pt idx="25">
                  <c:v>-5.8361555000000003</c:v>
                </c:pt>
                <c:pt idx="26">
                  <c:v>-6.5236574000000003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83-4309-A646-48DBDE98F213}"/>
            </c:ext>
          </c:extLst>
        </c:ser>
        <c:ser>
          <c:idx val="3"/>
          <c:order val="3"/>
          <c:tx>
            <c:strRef>
              <c:f>'interaction CMP432 and CMP444'!$K$222</c:f>
              <c:strCache>
                <c:ptCount val="1"/>
                <c:pt idx="0">
                  <c:v>2029/30 CMP423  &amp; CMP444 WACM1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val>
            <c:numRef>
              <c:f>'interaction CMP432 and CMP444'!$K$223:$K$249</c:f>
              <c:numCache>
                <c:formatCode>0.000000_)</c:formatCode>
                <c:ptCount val="27"/>
                <c:pt idx="0">
                  <c:v>31.67885205</c:v>
                </c:pt>
                <c:pt idx="1">
                  <c:v>25.014948750000002</c:v>
                </c:pt>
                <c:pt idx="2">
                  <c:v>29.875776250000001</c:v>
                </c:pt>
                <c:pt idx="3">
                  <c:v>31.06706625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-1.8206598500000002</c:v>
                </c:pt>
                <c:pt idx="13">
                  <c:v>-1.7434858500000001</c:v>
                </c:pt>
                <c:pt idx="14">
                  <c:v>-3.3383934000000002</c:v>
                </c:pt>
                <c:pt idx="15">
                  <c:v>-3.3383934000000002</c:v>
                </c:pt>
                <c:pt idx="16">
                  <c:v>-3.3383934000000002</c:v>
                </c:pt>
                <c:pt idx="17">
                  <c:v>-3.3383934000000002</c:v>
                </c:pt>
                <c:pt idx="18">
                  <c:v>-3.3383934000000002</c:v>
                </c:pt>
                <c:pt idx="19">
                  <c:v>-3.3383934000000002</c:v>
                </c:pt>
                <c:pt idx="20">
                  <c:v>-3.3383934000000002</c:v>
                </c:pt>
                <c:pt idx="21">
                  <c:v>-10.924522400000001</c:v>
                </c:pt>
                <c:pt idx="22">
                  <c:v>-6.9176324000000005</c:v>
                </c:pt>
                <c:pt idx="23">
                  <c:v>-3.3383934000000002</c:v>
                </c:pt>
                <c:pt idx="24">
                  <c:v>-3.3383934000000002</c:v>
                </c:pt>
                <c:pt idx="25">
                  <c:v>-3.3383934000000002</c:v>
                </c:pt>
                <c:pt idx="26">
                  <c:v>-3.3383934000000002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83-4309-A646-48DBDE98F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942024"/>
        <c:axId val="121944072"/>
        <c:extLst>
          <c:ext xmlns:c15="http://schemas.microsoft.com/office/drawing/2012/chart" uri="{02D57815-91ED-43cb-92C2-25804820EDAC}">
            <c15:filteredLine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'interaction CMP432 and CMP444'!$M$222</c15:sqref>
                        </c15:formulaRef>
                      </c:ext>
                    </c:extLst>
                    <c:strCache>
                      <c:ptCount val="1"/>
                      <c:pt idx="0">
                        <c:v>2029/30 CMP444 WACM4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'interaction CMP432 and CMP444'!$M$223:$M$249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34.489186400000001</c:v>
                      </c:pt>
                      <c:pt idx="1">
                        <c:v>31.243774249999994</c:v>
                      </c:pt>
                      <c:pt idx="2">
                        <c:v>34.202227399999998</c:v>
                      </c:pt>
                      <c:pt idx="3">
                        <c:v>34.489186400000001</c:v>
                      </c:pt>
                      <c:pt idx="4">
                        <c:v>30.218630400000002</c:v>
                      </c:pt>
                      <c:pt idx="5">
                        <c:v>29.284478399999998</c:v>
                      </c:pt>
                      <c:pt idx="6">
                        <c:v>33.848130349999998</c:v>
                      </c:pt>
                      <c:pt idx="7">
                        <c:v>18.937820299999998</c:v>
                      </c:pt>
                      <c:pt idx="8">
                        <c:v>18.937820299999998</c:v>
                      </c:pt>
                      <c:pt idx="9">
                        <c:v>18.937820299999998</c:v>
                      </c:pt>
                      <c:pt idx="10">
                        <c:v>17.2195353</c:v>
                      </c:pt>
                      <c:pt idx="11">
                        <c:v>15.307195799999999</c:v>
                      </c:pt>
                      <c:pt idx="12">
                        <c:v>4.3027180000000005</c:v>
                      </c:pt>
                      <c:pt idx="13">
                        <c:v>4.3414059999999992</c:v>
                      </c:pt>
                      <c:pt idx="14">
                        <c:v>-1.7170483000000001</c:v>
                      </c:pt>
                      <c:pt idx="15">
                        <c:v>-2.1405729999999998</c:v>
                      </c:pt>
                      <c:pt idx="16">
                        <c:v>-3.8398337499999999</c:v>
                      </c:pt>
                      <c:pt idx="17">
                        <c:v>-3.4008376</c:v>
                      </c:pt>
                      <c:pt idx="18">
                        <c:v>-1.7336357500000001</c:v>
                      </c:pt>
                      <c:pt idx="19">
                        <c:v>-6.9413957500000008</c:v>
                      </c:pt>
                      <c:pt idx="20">
                        <c:v>-6.9413957500000008</c:v>
                      </c:pt>
                      <c:pt idx="21">
                        <c:v>-9.8532392499999997</c:v>
                      </c:pt>
                      <c:pt idx="22">
                        <c:v>-6.5825882500000006</c:v>
                      </c:pt>
                      <c:pt idx="23">
                        <c:v>-3.0066812500000002</c:v>
                      </c:pt>
                      <c:pt idx="24">
                        <c:v>-5.8322902000000001</c:v>
                      </c:pt>
                      <c:pt idx="25">
                        <c:v>-5.6202744999999998</c:v>
                      </c:pt>
                      <c:pt idx="26">
                        <c:v>-6.9413957500000008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E183-4309-A646-48DBDE98F213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'interaction CMP432 and CMP444'!$O$222</c15:sqref>
                        </c15:formulaRef>
                      </c:ext>
                    </c:extLst>
                    <c:strCache>
                      <c:ptCount val="1"/>
                      <c:pt idx="0">
                        <c:v>2029/30 CMP423  &amp; CMP444 WACM4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'interaction CMP432 and CMP444'!$O$223:$O$249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37.458569400000002</c:v>
                      </c:pt>
                      <c:pt idx="1">
                        <c:v>29.758287750000001</c:v>
                      </c:pt>
                      <c:pt idx="2">
                        <c:v>29.875776250000001</c:v>
                      </c:pt>
                      <c:pt idx="3">
                        <c:v>35.810405250000002</c:v>
                      </c:pt>
                      <c:pt idx="4">
                        <c:v>23.88205795</c:v>
                      </c:pt>
                      <c:pt idx="5">
                        <c:v>22.597539900000001</c:v>
                      </c:pt>
                      <c:pt idx="6">
                        <c:v>26.792976849999999</c:v>
                      </c:pt>
                      <c:pt idx="7">
                        <c:v>18.572291849999999</c:v>
                      </c:pt>
                      <c:pt idx="8">
                        <c:v>17.78823225</c:v>
                      </c:pt>
                      <c:pt idx="9">
                        <c:v>16.581470549999999</c:v>
                      </c:pt>
                      <c:pt idx="10">
                        <c:v>11.74253955</c:v>
                      </c:pt>
                      <c:pt idx="11">
                        <c:v>8.1755209000000004</c:v>
                      </c:pt>
                      <c:pt idx="12">
                        <c:v>-1.8206598500000002</c:v>
                      </c:pt>
                      <c:pt idx="13">
                        <c:v>-1.7434858500000001</c:v>
                      </c:pt>
                      <c:pt idx="14">
                        <c:v>-3.9720127500000006</c:v>
                      </c:pt>
                      <c:pt idx="15">
                        <c:v>-3.9720127500000006</c:v>
                      </c:pt>
                      <c:pt idx="16">
                        <c:v>-3.9720127500000006</c:v>
                      </c:pt>
                      <c:pt idx="17">
                        <c:v>-3.9720127500000006</c:v>
                      </c:pt>
                      <c:pt idx="18">
                        <c:v>-3.9720127500000006</c:v>
                      </c:pt>
                      <c:pt idx="19">
                        <c:v>-3.9720127500000006</c:v>
                      </c:pt>
                      <c:pt idx="20">
                        <c:v>-3.9720127500000006</c:v>
                      </c:pt>
                      <c:pt idx="21">
                        <c:v>-10.818570750000001</c:v>
                      </c:pt>
                      <c:pt idx="22">
                        <c:v>-7.5512517500000005</c:v>
                      </c:pt>
                      <c:pt idx="23">
                        <c:v>-3.9720127500000006</c:v>
                      </c:pt>
                      <c:pt idx="24">
                        <c:v>-3.9720127500000006</c:v>
                      </c:pt>
                      <c:pt idx="25">
                        <c:v>-3.9720127500000006</c:v>
                      </c:pt>
                      <c:pt idx="26">
                        <c:v>-3.9720127500000006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E183-4309-A646-48DBDE98F213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'interaction CMP432 and CMP444'!$Q$222</c15:sqref>
                        </c15:formulaRef>
                      </c:ext>
                    </c:extLst>
                    <c:strCache>
                      <c:ptCount val="1"/>
                      <c:pt idx="0">
                        <c:v>2029/30 CMP444 WACM7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'interaction CMP432 and CMP444'!$Q$223:$Q$249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48.050608400000002</c:v>
                      </c:pt>
                      <c:pt idx="1">
                        <c:v>38.543167249999996</c:v>
                      </c:pt>
                      <c:pt idx="2">
                        <c:v>35.598554350000001</c:v>
                      </c:pt>
                      <c:pt idx="3">
                        <c:v>44.497632350000003</c:v>
                      </c:pt>
                      <c:pt idx="4">
                        <c:v>29.605067900000002</c:v>
                      </c:pt>
                      <c:pt idx="5">
                        <c:v>28.321540849999998</c:v>
                      </c:pt>
                      <c:pt idx="6">
                        <c:v>32.506962350000002</c:v>
                      </c:pt>
                      <c:pt idx="7">
                        <c:v>24.296292350000002</c:v>
                      </c:pt>
                      <c:pt idx="8">
                        <c:v>23.510502100000004</c:v>
                      </c:pt>
                      <c:pt idx="9">
                        <c:v>22.298674050000002</c:v>
                      </c:pt>
                      <c:pt idx="10">
                        <c:v>17.467995049999999</c:v>
                      </c:pt>
                      <c:pt idx="11">
                        <c:v>13.8976328</c:v>
                      </c:pt>
                      <c:pt idx="12">
                        <c:v>2.8931550000000001</c:v>
                      </c:pt>
                      <c:pt idx="13">
                        <c:v>2.9318429999999998</c:v>
                      </c:pt>
                      <c:pt idx="14">
                        <c:v>-3.1266113</c:v>
                      </c:pt>
                      <c:pt idx="15">
                        <c:v>-3.5501360000000002</c:v>
                      </c:pt>
                      <c:pt idx="16">
                        <c:v>-5.2493967499999998</c:v>
                      </c:pt>
                      <c:pt idx="17">
                        <c:v>-4.8104006000000004</c:v>
                      </c:pt>
                      <c:pt idx="18">
                        <c:v>-3.1431987499999998</c:v>
                      </c:pt>
                      <c:pt idx="19">
                        <c:v>-8.7373364000000002</c:v>
                      </c:pt>
                      <c:pt idx="20">
                        <c:v>-8.642878249999999</c:v>
                      </c:pt>
                      <c:pt idx="21">
                        <c:v>-11.999041250000001</c:v>
                      </c:pt>
                      <c:pt idx="22">
                        <c:v>-7.99215125</c:v>
                      </c:pt>
                      <c:pt idx="23">
                        <c:v>-4.4162442500000001</c:v>
                      </c:pt>
                      <c:pt idx="24">
                        <c:v>-7.2418531999999995</c:v>
                      </c:pt>
                      <c:pt idx="25">
                        <c:v>-7.0298374999999993</c:v>
                      </c:pt>
                      <c:pt idx="26">
                        <c:v>-8.6975460499999997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183-4309-A646-48DBDE98F213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'interaction CMP432 and CMP444'!$S$222</c15:sqref>
                        </c15:formulaRef>
                      </c:ext>
                    </c:extLst>
                    <c:strCache>
                      <c:ptCount val="1"/>
                      <c:pt idx="0">
                        <c:v>2029/30 CMP423  &amp; CMP444 WACM7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'interaction CMP432 and CMP444'!$S$223:$S$249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42.32806265</c:v>
                      </c:pt>
                      <c:pt idx="1">
                        <c:v>32.819741749999999</c:v>
                      </c:pt>
                      <c:pt idx="2">
                        <c:v>29.875776250000001</c:v>
                      </c:pt>
                      <c:pt idx="3">
                        <c:v>38.777569249999999</c:v>
                      </c:pt>
                      <c:pt idx="4">
                        <c:v>23.88205795</c:v>
                      </c:pt>
                      <c:pt idx="5">
                        <c:v>22.597539900000001</c:v>
                      </c:pt>
                      <c:pt idx="6">
                        <c:v>26.792976849999999</c:v>
                      </c:pt>
                      <c:pt idx="7">
                        <c:v>18.572291849999999</c:v>
                      </c:pt>
                      <c:pt idx="8">
                        <c:v>17.78823225</c:v>
                      </c:pt>
                      <c:pt idx="9">
                        <c:v>16.581470549999999</c:v>
                      </c:pt>
                      <c:pt idx="10">
                        <c:v>11.74253955</c:v>
                      </c:pt>
                      <c:pt idx="11">
                        <c:v>8.1755209000000004</c:v>
                      </c:pt>
                      <c:pt idx="12">
                        <c:v>-1.8206598500000002</c:v>
                      </c:pt>
                      <c:pt idx="13">
                        <c:v>-1.7434858500000001</c:v>
                      </c:pt>
                      <c:pt idx="14">
                        <c:v>-4.3583904000000002</c:v>
                      </c:pt>
                      <c:pt idx="15">
                        <c:v>-4.3583904000000002</c:v>
                      </c:pt>
                      <c:pt idx="16">
                        <c:v>-4.3583904000000002</c:v>
                      </c:pt>
                      <c:pt idx="17">
                        <c:v>-4.3583904000000002</c:v>
                      </c:pt>
                      <c:pt idx="18">
                        <c:v>-4.3583904000000002</c:v>
                      </c:pt>
                      <c:pt idx="19">
                        <c:v>-4.3583904000000002</c:v>
                      </c:pt>
                      <c:pt idx="20">
                        <c:v>-4.3583904000000002</c:v>
                      </c:pt>
                      <c:pt idx="21">
                        <c:v>-11.9411874</c:v>
                      </c:pt>
                      <c:pt idx="22">
                        <c:v>-7.9376294000000005</c:v>
                      </c:pt>
                      <c:pt idx="23">
                        <c:v>-4.3583904000000002</c:v>
                      </c:pt>
                      <c:pt idx="24">
                        <c:v>-4.3583904000000002</c:v>
                      </c:pt>
                      <c:pt idx="25">
                        <c:v>-4.3583904000000002</c:v>
                      </c:pt>
                      <c:pt idx="26">
                        <c:v>-4.3583904000000002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183-4309-A646-48DBDE98F213}"/>
                  </c:ext>
                </c:extLst>
              </c15:ser>
            </c15:filteredLineSeries>
          </c:ext>
        </c:extLst>
      </c:lineChart>
      <c:catAx>
        <c:axId val="121942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44072"/>
        <c:crosses val="autoZero"/>
        <c:auto val="1"/>
        <c:lblAlgn val="ctr"/>
        <c:lblOffset val="100"/>
        <c:noMultiLvlLbl val="0"/>
      </c:catAx>
      <c:valAx>
        <c:axId val="12194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42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267433235071279"/>
          <c:y val="0.17346313528990695"/>
          <c:w val="0.24125696129200688"/>
          <c:h val="0.646255547602004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'interaction with CMP444 WACM1'!$B$235</c:f>
          <c:strCache>
            <c:ptCount val="1"/>
            <c:pt idx="0">
              <c:v>45% intermittent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'interaction with CMP444 WACM1'!$E$170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WACM1'!$E$237:$E$263</c:f>
              <c:numCache>
                <c:formatCode>0.000000_)</c:formatCode>
                <c:ptCount val="27"/>
                <c:pt idx="0">
                  <c:v>48.050608280433217</c:v>
                </c:pt>
                <c:pt idx="1">
                  <c:v>38.543167130433211</c:v>
                </c:pt>
                <c:pt idx="2">
                  <c:v>35.598554230433216</c:v>
                </c:pt>
                <c:pt idx="3">
                  <c:v>44.497632230433219</c:v>
                </c:pt>
                <c:pt idx="4">
                  <c:v>29.605067780433213</c:v>
                </c:pt>
                <c:pt idx="5">
                  <c:v>28.32154073043321</c:v>
                </c:pt>
                <c:pt idx="6">
                  <c:v>32.506962230433217</c:v>
                </c:pt>
                <c:pt idx="7">
                  <c:v>24.296292230433213</c:v>
                </c:pt>
                <c:pt idx="8">
                  <c:v>23.510501980433215</c:v>
                </c:pt>
                <c:pt idx="9">
                  <c:v>22.298673930433214</c:v>
                </c:pt>
                <c:pt idx="10">
                  <c:v>17.46799493043321</c:v>
                </c:pt>
                <c:pt idx="11">
                  <c:v>13.897632680433212</c:v>
                </c:pt>
                <c:pt idx="12">
                  <c:v>2.8931548804332134</c:v>
                </c:pt>
                <c:pt idx="13">
                  <c:v>2.9318428804332131</c:v>
                </c:pt>
                <c:pt idx="14">
                  <c:v>-3.1266114195667867</c:v>
                </c:pt>
                <c:pt idx="15">
                  <c:v>-3.5501361195667869</c:v>
                </c:pt>
                <c:pt idx="16">
                  <c:v>-5.2493968695667865</c:v>
                </c:pt>
                <c:pt idx="17">
                  <c:v>-4.8104007195667871</c:v>
                </c:pt>
                <c:pt idx="18">
                  <c:v>-3.1431988695667865</c:v>
                </c:pt>
                <c:pt idx="19">
                  <c:v>-8.7373365195667869</c:v>
                </c:pt>
                <c:pt idx="20">
                  <c:v>-8.6428783695667875</c:v>
                </c:pt>
                <c:pt idx="21">
                  <c:v>-11.999041369566786</c:v>
                </c:pt>
                <c:pt idx="22">
                  <c:v>-7.9921513695667867</c:v>
                </c:pt>
                <c:pt idx="23">
                  <c:v>-4.4162443695667868</c:v>
                </c:pt>
                <c:pt idx="24">
                  <c:v>-7.2418533195667862</c:v>
                </c:pt>
                <c:pt idx="25">
                  <c:v>-7.029837619566786</c:v>
                </c:pt>
                <c:pt idx="26">
                  <c:v>-8.6975461695667864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13-4C21-8933-FACA2FFE57CD}"/>
            </c:ext>
          </c:extLst>
        </c:ser>
        <c:ser>
          <c:idx val="1"/>
          <c:order val="1"/>
          <c:tx>
            <c:strRef>
              <c:f>'interaction with CMP444 WACM1'!$G$170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WACM1'!$G$237:$G$263</c:f>
              <c:numCache>
                <c:formatCode>0.000000_)</c:formatCode>
                <c:ptCount val="27"/>
                <c:pt idx="0">
                  <c:v>31.677999999999997</c:v>
                </c:pt>
                <c:pt idx="1">
                  <c:v>25.016305750000001</c:v>
                </c:pt>
                <c:pt idx="2">
                  <c:v>29.875776250000001</c:v>
                </c:pt>
                <c:pt idx="3">
                  <c:v>31.068423249999999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-1.7534858500000001</c:v>
                </c:pt>
                <c:pt idx="13">
                  <c:v>-1.7434858500000001</c:v>
                </c:pt>
                <c:pt idx="14">
                  <c:v>-3.339</c:v>
                </c:pt>
                <c:pt idx="15">
                  <c:v>-3.339</c:v>
                </c:pt>
                <c:pt idx="16">
                  <c:v>-3.339</c:v>
                </c:pt>
                <c:pt idx="17">
                  <c:v>-3.339</c:v>
                </c:pt>
                <c:pt idx="18">
                  <c:v>-3.339</c:v>
                </c:pt>
                <c:pt idx="19">
                  <c:v>-3.339</c:v>
                </c:pt>
                <c:pt idx="20">
                  <c:v>-3.339</c:v>
                </c:pt>
                <c:pt idx="21">
                  <c:v>-3.3489999999999998</c:v>
                </c:pt>
                <c:pt idx="22">
                  <c:v>-3.3489999999999998</c:v>
                </c:pt>
                <c:pt idx="23">
                  <c:v>-3.339</c:v>
                </c:pt>
                <c:pt idx="24">
                  <c:v>-3.339</c:v>
                </c:pt>
                <c:pt idx="25">
                  <c:v>-3.339</c:v>
                </c:pt>
                <c:pt idx="26">
                  <c:v>-3.339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13-4C21-8933-FACA2FFE57CD}"/>
            </c:ext>
          </c:extLst>
        </c:ser>
        <c:ser>
          <c:idx val="2"/>
          <c:order val="2"/>
          <c:tx>
            <c:strRef>
              <c:f>'interaction with CMP444 WACM1'!$F$170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WACM1'!$F$237:$F$263</c:f>
              <c:numCache>
                <c:formatCode>0.000000_)</c:formatCode>
                <c:ptCount val="27"/>
                <c:pt idx="0">
                  <c:v>42.32806265</c:v>
                </c:pt>
                <c:pt idx="1">
                  <c:v>32.819741749999999</c:v>
                </c:pt>
                <c:pt idx="2">
                  <c:v>29.875776250000001</c:v>
                </c:pt>
                <c:pt idx="3">
                  <c:v>38.777569249999999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-1.8206598500000002</c:v>
                </c:pt>
                <c:pt idx="13">
                  <c:v>-1.7434858500000001</c:v>
                </c:pt>
                <c:pt idx="14">
                  <c:v>-5.8140238499999999</c:v>
                </c:pt>
                <c:pt idx="15">
                  <c:v>-6.1674372000000002</c:v>
                </c:pt>
                <c:pt idx="16">
                  <c:v>-7.8666673500000002</c:v>
                </c:pt>
                <c:pt idx="17">
                  <c:v>-7.4277018000000004</c:v>
                </c:pt>
                <c:pt idx="18">
                  <c:v>-5.7604882500000008</c:v>
                </c:pt>
                <c:pt idx="19">
                  <c:v>-11.3546376</c:v>
                </c:pt>
                <c:pt idx="20">
                  <c:v>-11.260179450000001</c:v>
                </c:pt>
                <c:pt idx="21">
                  <c:v>-14.6181755</c:v>
                </c:pt>
                <c:pt idx="22">
                  <c:v>-10.611285500000001</c:v>
                </c:pt>
                <c:pt idx="23">
                  <c:v>-7.0320465000000008</c:v>
                </c:pt>
                <c:pt idx="24">
                  <c:v>-9.8591543999999995</c:v>
                </c:pt>
                <c:pt idx="25">
                  <c:v>-9.6471386999999993</c:v>
                </c:pt>
                <c:pt idx="26">
                  <c:v>-11.31468705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813-4C21-8933-FACA2FFE5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NHH p/kWh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'interaction with CMP444 WACM1'!$E$33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WACM1'!$E$34:$E$47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0.18534500000000001</c:v>
                </c:pt>
                <c:pt idx="7">
                  <c:v>0.37873600000000002</c:v>
                </c:pt>
                <c:pt idx="8">
                  <c:v>0.61277099999999995</c:v>
                </c:pt>
                <c:pt idx="9">
                  <c:v>0.39368500000000001</c:v>
                </c:pt>
                <c:pt idx="10">
                  <c:v>1.0869549999999999</c:v>
                </c:pt>
                <c:pt idx="11">
                  <c:v>1.145858</c:v>
                </c:pt>
                <c:pt idx="12">
                  <c:v>1.231638</c:v>
                </c:pt>
                <c:pt idx="13">
                  <c:v>0.70480200000000004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98-4392-B42F-2F8E7B9B22F9}"/>
            </c:ext>
          </c:extLst>
        </c:ser>
        <c:ser>
          <c:idx val="1"/>
          <c:order val="1"/>
          <c:tx>
            <c:strRef>
              <c:f>'interaction with CMP444 WACM1'!$G$33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WACM1'!$G$34:$G$47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0.63217599999999996</c:v>
                </c:pt>
                <c:pt idx="3">
                  <c:v>1.3968020000000001</c:v>
                </c:pt>
                <c:pt idx="4">
                  <c:v>1.7306189999999999</c:v>
                </c:pt>
                <c:pt idx="5">
                  <c:v>1.982467</c:v>
                </c:pt>
                <c:pt idx="6">
                  <c:v>2.5402200000000001</c:v>
                </c:pt>
                <c:pt idx="7">
                  <c:v>2.755843</c:v>
                </c:pt>
                <c:pt idx="8">
                  <c:v>3.1355279999999999</c:v>
                </c:pt>
                <c:pt idx="9">
                  <c:v>2.5209839999999999</c:v>
                </c:pt>
                <c:pt idx="10">
                  <c:v>3.6477189999999999</c:v>
                </c:pt>
                <c:pt idx="11">
                  <c:v>3.1423350000000001</c:v>
                </c:pt>
                <c:pt idx="12">
                  <c:v>3.6268829999999999</c:v>
                </c:pt>
                <c:pt idx="13">
                  <c:v>3.207335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98-4392-B42F-2F8E7B9B22F9}"/>
            </c:ext>
          </c:extLst>
        </c:ser>
        <c:ser>
          <c:idx val="2"/>
          <c:order val="2"/>
          <c:tx>
            <c:strRef>
              <c:f>'interaction with CMP444 WACM1'!$F$33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WACM1'!$F$34:$F$47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0.63217599999999996</c:v>
                </c:pt>
                <c:pt idx="3">
                  <c:v>1.3968020000000001</c:v>
                </c:pt>
                <c:pt idx="4">
                  <c:v>1.7306189999999999</c:v>
                </c:pt>
                <c:pt idx="5">
                  <c:v>1.982467</c:v>
                </c:pt>
                <c:pt idx="6">
                  <c:v>2.5402200000000001</c:v>
                </c:pt>
                <c:pt idx="7">
                  <c:v>2.755843</c:v>
                </c:pt>
                <c:pt idx="8">
                  <c:v>3.1355279999999999</c:v>
                </c:pt>
                <c:pt idx="9">
                  <c:v>2.5209839999999999</c:v>
                </c:pt>
                <c:pt idx="10">
                  <c:v>3.6477189999999999</c:v>
                </c:pt>
                <c:pt idx="11">
                  <c:v>3.1423350000000001</c:v>
                </c:pt>
                <c:pt idx="12">
                  <c:v>3.6268829999999999</c:v>
                </c:pt>
                <c:pt idx="13">
                  <c:v>3.207335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298-4392-B42F-2F8E7B9B2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Peak Security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445898488041107E-2"/>
          <c:y val="0.11352923171104991"/>
          <c:w val="0.94143337716588238"/>
          <c:h val="0.78278200762094818"/>
        </c:manualLayout>
      </c:layout>
      <c:lineChart>
        <c:grouping val="standard"/>
        <c:varyColors val="0"/>
        <c:ser>
          <c:idx val="0"/>
          <c:order val="0"/>
          <c:tx>
            <c:strRef>
              <c:f>'interaction with CMP444 WACM1'!$E$74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WACM1'!$E$75:$E$101</c:f>
              <c:numCache>
                <c:formatCode>0.000000_)</c:formatCode>
                <c:ptCount val="27"/>
                <c:pt idx="0">
                  <c:v>2.704088</c:v>
                </c:pt>
                <c:pt idx="1">
                  <c:v>3.145057</c:v>
                </c:pt>
                <c:pt idx="2">
                  <c:v>3.1741459999999999</c:v>
                </c:pt>
                <c:pt idx="3">
                  <c:v>3.0956730000000001</c:v>
                </c:pt>
                <c:pt idx="4">
                  <c:v>3.756904</c:v>
                </c:pt>
                <c:pt idx="5">
                  <c:v>4.7620399999999998</c:v>
                </c:pt>
                <c:pt idx="6">
                  <c:v>3.1130140000000002</c:v>
                </c:pt>
                <c:pt idx="7">
                  <c:v>3.576953</c:v>
                </c:pt>
                <c:pt idx="8">
                  <c:v>2.0293800000000002</c:v>
                </c:pt>
                <c:pt idx="9">
                  <c:v>1.7725869999999999</c:v>
                </c:pt>
                <c:pt idx="10">
                  <c:v>1.9038390000000001</c:v>
                </c:pt>
                <c:pt idx="11">
                  <c:v>0.99573800000000001</c:v>
                </c:pt>
                <c:pt idx="12">
                  <c:v>2.647564</c:v>
                </c:pt>
                <c:pt idx="13">
                  <c:v>0.26472800000000002</c:v>
                </c:pt>
                <c:pt idx="14">
                  <c:v>3.6201910000000002</c:v>
                </c:pt>
                <c:pt idx="15">
                  <c:v>1.5836790000000001</c:v>
                </c:pt>
                <c:pt idx="16">
                  <c:v>3.0772680000000001</c:v>
                </c:pt>
                <c:pt idx="17">
                  <c:v>0.45455600000000002</c:v>
                </c:pt>
                <c:pt idx="18">
                  <c:v>2.316916</c:v>
                </c:pt>
                <c:pt idx="19">
                  <c:v>10.445186</c:v>
                </c:pt>
                <c:pt idx="20">
                  <c:v>6.5691699999999997</c:v>
                </c:pt>
                <c:pt idx="21">
                  <c:v>4.5322279999999999</c:v>
                </c:pt>
                <c:pt idx="22">
                  <c:v>-4.4588400000000004</c:v>
                </c:pt>
                <c:pt idx="23">
                  <c:v>-2.2915420000000002</c:v>
                </c:pt>
                <c:pt idx="24">
                  <c:v>-0.28825899999999999</c:v>
                </c:pt>
                <c:pt idx="25">
                  <c:v>2.7098810000000002</c:v>
                </c:pt>
                <c:pt idx="26">
                  <c:v>3.3754080000000002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66-4EDD-9676-CA0AA81FCA08}"/>
            </c:ext>
          </c:extLst>
        </c:ser>
        <c:ser>
          <c:idx val="1"/>
          <c:order val="1"/>
          <c:tx>
            <c:strRef>
              <c:f>'interaction with CMP444 WACM1'!$G$74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WACM1'!$G$75:$G$101</c:f>
              <c:numCache>
                <c:formatCode>0.000000_)</c:formatCode>
                <c:ptCount val="27"/>
                <c:pt idx="0">
                  <c:v>0.46139799999999997</c:v>
                </c:pt>
                <c:pt idx="1">
                  <c:v>0.90164900000000003</c:v>
                </c:pt>
                <c:pt idx="2">
                  <c:v>0.94829200000000002</c:v>
                </c:pt>
                <c:pt idx="3">
                  <c:v>0.85226500000000005</c:v>
                </c:pt>
                <c:pt idx="4">
                  <c:v>1.513496</c:v>
                </c:pt>
                <c:pt idx="5">
                  <c:v>2.5187330000000001</c:v>
                </c:pt>
                <c:pt idx="6">
                  <c:v>0.86968299999999998</c:v>
                </c:pt>
                <c:pt idx="7">
                  <c:v>1.3421350000000001</c:v>
                </c:pt>
                <c:pt idx="8">
                  <c:v>-0.21382100000000001</c:v>
                </c:pt>
                <c:pt idx="9">
                  <c:v>-0.47053699999999998</c:v>
                </c:pt>
                <c:pt idx="10">
                  <c:v>-0.33956900000000001</c:v>
                </c:pt>
                <c:pt idx="11">
                  <c:v>-1.2476700000000001</c:v>
                </c:pt>
                <c:pt idx="12">
                  <c:v>0.40415600000000002</c:v>
                </c:pt>
                <c:pt idx="13">
                  <c:v>-1.43</c:v>
                </c:pt>
                <c:pt idx="14">
                  <c:v>1.377443</c:v>
                </c:pt>
                <c:pt idx="15">
                  <c:v>-0.659663</c:v>
                </c:pt>
                <c:pt idx="16">
                  <c:v>0.84331400000000001</c:v>
                </c:pt>
                <c:pt idx="17">
                  <c:v>-1.43</c:v>
                </c:pt>
                <c:pt idx="18">
                  <c:v>0.14144300000000001</c:v>
                </c:pt>
                <c:pt idx="19">
                  <c:v>4.76</c:v>
                </c:pt>
                <c:pt idx="20">
                  <c:v>4.3277150000000004</c:v>
                </c:pt>
                <c:pt idx="21">
                  <c:v>2.2888199999999999</c:v>
                </c:pt>
                <c:pt idx="22">
                  <c:v>-1.43</c:v>
                </c:pt>
                <c:pt idx="23">
                  <c:v>-1.43</c:v>
                </c:pt>
                <c:pt idx="24">
                  <c:v>-1.43</c:v>
                </c:pt>
                <c:pt idx="25">
                  <c:v>0.46763100000000002</c:v>
                </c:pt>
                <c:pt idx="26">
                  <c:v>1.137068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66-4EDD-9676-CA0AA81FCA08}"/>
            </c:ext>
          </c:extLst>
        </c:ser>
        <c:ser>
          <c:idx val="2"/>
          <c:order val="2"/>
          <c:tx>
            <c:strRef>
              <c:f>'interaction with CMP444 WACM1'!$F$74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WACM1'!$F$75:$F$101</c:f>
              <c:numCache>
                <c:formatCode>0.000000_)</c:formatCode>
                <c:ptCount val="27"/>
                <c:pt idx="0">
                  <c:v>0.46139799999999997</c:v>
                </c:pt>
                <c:pt idx="1">
                  <c:v>0.90164900000000003</c:v>
                </c:pt>
                <c:pt idx="2">
                  <c:v>0.94829200000000002</c:v>
                </c:pt>
                <c:pt idx="3">
                  <c:v>0.85226500000000005</c:v>
                </c:pt>
                <c:pt idx="4">
                  <c:v>1.513496</c:v>
                </c:pt>
                <c:pt idx="5">
                  <c:v>2.5187330000000001</c:v>
                </c:pt>
                <c:pt idx="6">
                  <c:v>0.86968299999999998</c:v>
                </c:pt>
                <c:pt idx="7">
                  <c:v>1.3421350000000001</c:v>
                </c:pt>
                <c:pt idx="8">
                  <c:v>-0.21382100000000001</c:v>
                </c:pt>
                <c:pt idx="9">
                  <c:v>-0.47053699999999998</c:v>
                </c:pt>
                <c:pt idx="10">
                  <c:v>-0.33956900000000001</c:v>
                </c:pt>
                <c:pt idx="11">
                  <c:v>-1.2476700000000001</c:v>
                </c:pt>
                <c:pt idx="12">
                  <c:v>0.40415600000000002</c:v>
                </c:pt>
                <c:pt idx="13">
                  <c:v>-1.97868</c:v>
                </c:pt>
                <c:pt idx="14">
                  <c:v>1.377443</c:v>
                </c:pt>
                <c:pt idx="15">
                  <c:v>-0.659663</c:v>
                </c:pt>
                <c:pt idx="16">
                  <c:v>0.84331400000000001</c:v>
                </c:pt>
                <c:pt idx="17">
                  <c:v>-1.7888520000000001</c:v>
                </c:pt>
                <c:pt idx="18">
                  <c:v>0.14144300000000001</c:v>
                </c:pt>
                <c:pt idx="19">
                  <c:v>8.2017779999999991</c:v>
                </c:pt>
                <c:pt idx="20">
                  <c:v>4.3277150000000004</c:v>
                </c:pt>
                <c:pt idx="21">
                  <c:v>2.2888199999999999</c:v>
                </c:pt>
                <c:pt idx="22">
                  <c:v>-6.702248</c:v>
                </c:pt>
                <c:pt idx="23">
                  <c:v>-4.5330159999999999</c:v>
                </c:pt>
                <c:pt idx="24">
                  <c:v>-2.5316670000000001</c:v>
                </c:pt>
                <c:pt idx="25">
                  <c:v>0.46763100000000002</c:v>
                </c:pt>
                <c:pt idx="26">
                  <c:v>1.137068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966-4EDD-9676-CA0AA81FCA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'interaction with CMP444 WACM1'!$E$134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WACM1'!$E$105:$E$131</c:f>
              <c:numCache>
                <c:formatCode>0.000000_)</c:formatCode>
                <c:ptCount val="27"/>
                <c:pt idx="0">
                  <c:v>39.463591999999998</c:v>
                </c:pt>
                <c:pt idx="1">
                  <c:v>18.335944999999999</c:v>
                </c:pt>
                <c:pt idx="2">
                  <c:v>31.783283000000001</c:v>
                </c:pt>
                <c:pt idx="3">
                  <c:v>31.783283000000001</c:v>
                </c:pt>
                <c:pt idx="4">
                  <c:v>27.316862</c:v>
                </c:pt>
                <c:pt idx="5">
                  <c:v>26.540472999999999</c:v>
                </c:pt>
                <c:pt idx="6">
                  <c:v>24.123403</c:v>
                </c:pt>
                <c:pt idx="7">
                  <c:v>24.123403</c:v>
                </c:pt>
                <c:pt idx="8">
                  <c:v>23.516178</c:v>
                </c:pt>
                <c:pt idx="9">
                  <c:v>22.281068999999999</c:v>
                </c:pt>
                <c:pt idx="10">
                  <c:v>22.281068999999999</c:v>
                </c:pt>
                <c:pt idx="11">
                  <c:v>15.858383999999999</c:v>
                </c:pt>
                <c:pt idx="12">
                  <c:v>7.8609600000000004</c:v>
                </c:pt>
                <c:pt idx="13">
                  <c:v>7.8609600000000004</c:v>
                </c:pt>
                <c:pt idx="14">
                  <c:v>2.4996659999999999</c:v>
                </c:pt>
                <c:pt idx="15">
                  <c:v>1.8418000000000001</c:v>
                </c:pt>
                <c:pt idx="16">
                  <c:v>-1.9343349999999999</c:v>
                </c:pt>
                <c:pt idx="17">
                  <c:v>-0.95878799999999997</c:v>
                </c:pt>
                <c:pt idx="18">
                  <c:v>2.746105</c:v>
                </c:pt>
                <c:pt idx="19">
                  <c:v>-9.6853119999999997</c:v>
                </c:pt>
                <c:pt idx="20">
                  <c:v>-9.4754050000000003</c:v>
                </c:pt>
                <c:pt idx="21">
                  <c:v>-8.2885E-2</c:v>
                </c:pt>
                <c:pt idx="22">
                  <c:v>-8.2885E-2</c:v>
                </c:pt>
                <c:pt idx="23">
                  <c:v>-8.2885E-2</c:v>
                </c:pt>
                <c:pt idx="24">
                  <c:v>-6.3620159999999997</c:v>
                </c:pt>
                <c:pt idx="25">
                  <c:v>-5.8908699999999996</c:v>
                </c:pt>
                <c:pt idx="26">
                  <c:v>-9.5968889999999991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83-440A-ACD1-0876ECFAFDDF}"/>
            </c:ext>
          </c:extLst>
        </c:ser>
        <c:ser>
          <c:idx val="1"/>
          <c:order val="1"/>
          <c:tx>
            <c:strRef>
              <c:f>'interaction with CMP444 WACM1'!$G$104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WACM1'!$G$105:$G$131</c:f>
              <c:numCache>
                <c:formatCode>0.000000_)</c:formatCode>
                <c:ptCount val="27"/>
                <c:pt idx="0">
                  <c:v>23.24</c:v>
                </c:pt>
                <c:pt idx="1">
                  <c:v>8.4362349999999999</c:v>
                </c:pt>
                <c:pt idx="2">
                  <c:v>21.885384999999999</c:v>
                </c:pt>
                <c:pt idx="3">
                  <c:v>21.885384999999999</c:v>
                </c:pt>
                <c:pt idx="4">
                  <c:v>17.418790999999999</c:v>
                </c:pt>
                <c:pt idx="5">
                  <c:v>16.641801999999998</c:v>
                </c:pt>
                <c:pt idx="6">
                  <c:v>14.224733000000001</c:v>
                </c:pt>
                <c:pt idx="7">
                  <c:v>14.224733000000001</c:v>
                </c:pt>
                <c:pt idx="8">
                  <c:v>13.618845</c:v>
                </c:pt>
                <c:pt idx="9">
                  <c:v>12.388899</c:v>
                </c:pt>
                <c:pt idx="10">
                  <c:v>12.388899</c:v>
                </c:pt>
                <c:pt idx="11">
                  <c:v>5.9624620000000004</c:v>
                </c:pt>
                <c:pt idx="12">
                  <c:v>-3.8744130000000001</c:v>
                </c:pt>
                <c:pt idx="13">
                  <c:v>-3.8744130000000001</c:v>
                </c:pt>
                <c:pt idx="14">
                  <c:v>-7.42</c:v>
                </c:pt>
                <c:pt idx="15">
                  <c:v>-7.42</c:v>
                </c:pt>
                <c:pt idx="16">
                  <c:v>-7.42</c:v>
                </c:pt>
                <c:pt idx="17">
                  <c:v>-7.42</c:v>
                </c:pt>
                <c:pt idx="18">
                  <c:v>-7.42</c:v>
                </c:pt>
                <c:pt idx="19">
                  <c:v>-7.42</c:v>
                </c:pt>
                <c:pt idx="20">
                  <c:v>-7.42</c:v>
                </c:pt>
                <c:pt idx="21">
                  <c:v>-7.42</c:v>
                </c:pt>
                <c:pt idx="22">
                  <c:v>-7.42</c:v>
                </c:pt>
                <c:pt idx="23">
                  <c:v>-7.42</c:v>
                </c:pt>
                <c:pt idx="24">
                  <c:v>-7.42</c:v>
                </c:pt>
                <c:pt idx="25">
                  <c:v>-7.42</c:v>
                </c:pt>
                <c:pt idx="26">
                  <c:v>-7.42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83-440A-ACD1-0876ECFAFDDF}"/>
            </c:ext>
          </c:extLst>
        </c:ser>
        <c:ser>
          <c:idx val="2"/>
          <c:order val="2"/>
          <c:tx>
            <c:strRef>
              <c:f>'interaction with CMP444 WACM1'!$F$134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WACM1'!$F$105:$F$131</c:f>
              <c:numCache>
                <c:formatCode>0.000000_)</c:formatCode>
                <c:ptCount val="27"/>
                <c:pt idx="0">
                  <c:v>29.565836999999998</c:v>
                </c:pt>
                <c:pt idx="1">
                  <c:v>8.4362349999999999</c:v>
                </c:pt>
                <c:pt idx="2">
                  <c:v>21.885384999999999</c:v>
                </c:pt>
                <c:pt idx="3">
                  <c:v>21.885384999999999</c:v>
                </c:pt>
                <c:pt idx="4">
                  <c:v>17.418790999999999</c:v>
                </c:pt>
                <c:pt idx="5">
                  <c:v>16.641801999999998</c:v>
                </c:pt>
                <c:pt idx="6">
                  <c:v>14.224733000000001</c:v>
                </c:pt>
                <c:pt idx="7">
                  <c:v>14.224733000000001</c:v>
                </c:pt>
                <c:pt idx="8">
                  <c:v>13.618845</c:v>
                </c:pt>
                <c:pt idx="9">
                  <c:v>12.388899</c:v>
                </c:pt>
                <c:pt idx="10">
                  <c:v>12.388899</c:v>
                </c:pt>
                <c:pt idx="11">
                  <c:v>5.9624620000000004</c:v>
                </c:pt>
                <c:pt idx="12">
                  <c:v>-3.8744130000000001</c:v>
                </c:pt>
                <c:pt idx="13">
                  <c:v>-3.8744130000000001</c:v>
                </c:pt>
                <c:pt idx="14">
                  <c:v>-12.920052999999999</c:v>
                </c:pt>
                <c:pt idx="15">
                  <c:v>-13.705416</c:v>
                </c:pt>
                <c:pt idx="16">
                  <c:v>-17.481483000000001</c:v>
                </c:pt>
                <c:pt idx="17">
                  <c:v>-16.506004000000001</c:v>
                </c:pt>
                <c:pt idx="18">
                  <c:v>-12.801085</c:v>
                </c:pt>
                <c:pt idx="19">
                  <c:v>-25.232527999999999</c:v>
                </c:pt>
                <c:pt idx="20">
                  <c:v>-25.022621000000001</c:v>
                </c:pt>
                <c:pt idx="21">
                  <c:v>-15.62677</c:v>
                </c:pt>
                <c:pt idx="22">
                  <c:v>-15.62677</c:v>
                </c:pt>
                <c:pt idx="23">
                  <c:v>-15.62677</c:v>
                </c:pt>
                <c:pt idx="24">
                  <c:v>-21.909231999999999</c:v>
                </c:pt>
                <c:pt idx="25">
                  <c:v>-21.438085999999998</c:v>
                </c:pt>
                <c:pt idx="26">
                  <c:v>-25.143749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83-440A-ACD1-0876ECFAFD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'interaction with CMP444 WACM1'!$B$169</c:f>
          <c:strCache>
            <c:ptCount val="1"/>
            <c:pt idx="0">
              <c:v>40% Conventional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'interaction with CMP444 WACM1'!$E$170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WACM1'!$E$171:$E$197</c:f>
              <c:numCache>
                <c:formatCode>0.000000_)</c:formatCode>
                <c:ptCount val="27"/>
                <c:pt idx="0">
                  <c:v>27.978953880433213</c:v>
                </c:pt>
                <c:pt idx="1">
                  <c:v>19.968864080433217</c:v>
                </c:pt>
                <c:pt idx="2">
                  <c:v>21.778522280433215</c:v>
                </c:pt>
                <c:pt idx="3">
                  <c:v>25.259680480433214</c:v>
                </c:pt>
                <c:pt idx="4">
                  <c:v>18.981273080433212</c:v>
                </c:pt>
                <c:pt idx="5">
                  <c:v>19.302192680433212</c:v>
                </c:pt>
                <c:pt idx="6">
                  <c:v>18.795579880433213</c:v>
                </c:pt>
                <c:pt idx="7">
                  <c:v>15.975250880433215</c:v>
                </c:pt>
                <c:pt idx="8">
                  <c:v>13.979772280433213</c:v>
                </c:pt>
                <c:pt idx="9">
                  <c:v>12.966524080433214</c:v>
                </c:pt>
                <c:pt idx="10">
                  <c:v>11.165504480433214</c:v>
                </c:pt>
                <c:pt idx="11">
                  <c:v>7.4162678804332129</c:v>
                </c:pt>
                <c:pt idx="12">
                  <c:v>2.9068694804332136</c:v>
                </c:pt>
                <c:pt idx="13">
                  <c:v>0.53950868043321343</c:v>
                </c:pt>
                <c:pt idx="14">
                  <c:v>0.29210528043321382</c:v>
                </c:pt>
                <c:pt idx="15">
                  <c:v>-2.0585471195667866</c:v>
                </c:pt>
                <c:pt idx="16">
                  <c:v>-2.0754121195667867</c:v>
                </c:pt>
                <c:pt idx="17">
                  <c:v>-4.3079053195667871</c:v>
                </c:pt>
                <c:pt idx="18">
                  <c:v>-0.96358811956678636</c:v>
                </c:pt>
                <c:pt idx="19">
                  <c:v>2.1921150804332123</c:v>
                </c:pt>
                <c:pt idx="20">
                  <c:v>-1.5999381195667874</c:v>
                </c:pt>
                <c:pt idx="21">
                  <c:v>-2.9129909195667869</c:v>
                </c:pt>
                <c:pt idx="22">
                  <c:v>-10.301302919566787</c:v>
                </c:pt>
                <c:pt idx="23">
                  <c:v>-6.703642119566787</c:v>
                </c:pt>
                <c:pt idx="24">
                  <c:v>-7.2120115195667864</c:v>
                </c:pt>
                <c:pt idx="25">
                  <c:v>-4.025413119566787</c:v>
                </c:pt>
                <c:pt idx="26">
                  <c:v>-4.8422937195667863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25-4C84-9447-7BB0BA7E62C1}"/>
            </c:ext>
          </c:extLst>
        </c:ser>
        <c:ser>
          <c:idx val="1"/>
          <c:order val="1"/>
          <c:tx>
            <c:strRef>
              <c:f>'interaction with CMP444 WACM1'!$G$170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WACM1'!$G$171:$G$197</c:f>
              <c:numCache>
                <c:formatCode>0.000000_)</c:formatCode>
                <c:ptCount val="27"/>
                <c:pt idx="0">
                  <c:v>18.245397999999998</c:v>
                </c:pt>
                <c:pt idx="1">
                  <c:v>12.764143000000001</c:v>
                </c:pt>
                <c:pt idx="2">
                  <c:v>17.7133872</c:v>
                </c:pt>
                <c:pt idx="3">
                  <c:v>18.094418999999998</c:v>
                </c:pt>
                <c:pt idx="4">
                  <c:v>14.898453200000001</c:v>
                </c:pt>
                <c:pt idx="5">
                  <c:v>15.218945399999999</c:v>
                </c:pt>
                <c:pt idx="6">
                  <c:v>14.716315</c:v>
                </c:pt>
                <c:pt idx="7">
                  <c:v>11.900493000000003</c:v>
                </c:pt>
                <c:pt idx="8">
                  <c:v>9.8976178000000008</c:v>
                </c:pt>
                <c:pt idx="9">
                  <c:v>8.8876089999999994</c:v>
                </c:pt>
                <c:pt idx="10">
                  <c:v>7.0830045999999998</c:v>
                </c:pt>
                <c:pt idx="11">
                  <c:v>3.3342800000000006</c:v>
                </c:pt>
                <c:pt idx="12">
                  <c:v>-1.1496092</c:v>
                </c:pt>
                <c:pt idx="13">
                  <c:v>-2.9797652000000001</c:v>
                </c:pt>
                <c:pt idx="14">
                  <c:v>-1.590557</c:v>
                </c:pt>
                <c:pt idx="15">
                  <c:v>-3.6276630000000001</c:v>
                </c:pt>
                <c:pt idx="16">
                  <c:v>-2.1246860000000001</c:v>
                </c:pt>
                <c:pt idx="17">
                  <c:v>-4.3979999999999997</c:v>
                </c:pt>
                <c:pt idx="18">
                  <c:v>-2.8265569999999998</c:v>
                </c:pt>
                <c:pt idx="19">
                  <c:v>1.7919999999999998</c:v>
                </c:pt>
                <c:pt idx="20">
                  <c:v>1.3597150000000005</c:v>
                </c:pt>
                <c:pt idx="21">
                  <c:v>-0.68318000000000012</c:v>
                </c:pt>
                <c:pt idx="22">
                  <c:v>-4.4020000000000001</c:v>
                </c:pt>
                <c:pt idx="23">
                  <c:v>-4.3979999999999997</c:v>
                </c:pt>
                <c:pt idx="24">
                  <c:v>-4.3979999999999997</c:v>
                </c:pt>
                <c:pt idx="25">
                  <c:v>-2.5003690000000001</c:v>
                </c:pt>
                <c:pt idx="26">
                  <c:v>-1.830932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25-4C84-9447-7BB0BA7E62C1}"/>
            </c:ext>
          </c:extLst>
        </c:ser>
        <c:ser>
          <c:idx val="2"/>
          <c:order val="2"/>
          <c:tx>
            <c:strRef>
              <c:f>'interaction with CMP444 WACM1'!$F$170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WACM1'!$F$171:$F$197</c:f>
              <c:numCache>
                <c:formatCode>0.000000_)</c:formatCode>
                <c:ptCount val="27"/>
                <c:pt idx="0">
                  <c:v>23.897107200000001</c:v>
                </c:pt>
                <c:pt idx="1">
                  <c:v>15.885517400000001</c:v>
                </c:pt>
                <c:pt idx="2">
                  <c:v>17.7133872</c:v>
                </c:pt>
                <c:pt idx="3">
                  <c:v>21.178077400000003</c:v>
                </c:pt>
                <c:pt idx="4">
                  <c:v>14.898453200000001</c:v>
                </c:pt>
                <c:pt idx="5">
                  <c:v>15.218945399999999</c:v>
                </c:pt>
                <c:pt idx="6">
                  <c:v>14.716315</c:v>
                </c:pt>
                <c:pt idx="7">
                  <c:v>11.900493000000003</c:v>
                </c:pt>
                <c:pt idx="8">
                  <c:v>9.8976178000000008</c:v>
                </c:pt>
                <c:pt idx="9">
                  <c:v>8.8876089999999994</c:v>
                </c:pt>
                <c:pt idx="10">
                  <c:v>7.0830045999999998</c:v>
                </c:pt>
                <c:pt idx="11">
                  <c:v>3.3342800000000006</c:v>
                </c:pt>
                <c:pt idx="12">
                  <c:v>-1.1764788000000002</c:v>
                </c:pt>
                <c:pt idx="13">
                  <c:v>-3.5284452000000002</c:v>
                </c:pt>
                <c:pt idx="14">
                  <c:v>-3.7905782000000001</c:v>
                </c:pt>
                <c:pt idx="15">
                  <c:v>-6.1418294000000007</c:v>
                </c:pt>
                <c:pt idx="16">
                  <c:v>-6.1492792000000005</c:v>
                </c:pt>
                <c:pt idx="17">
                  <c:v>-8.3912536000000006</c:v>
                </c:pt>
                <c:pt idx="18">
                  <c:v>-4.9789910000000006</c:v>
                </c:pt>
                <c:pt idx="19">
                  <c:v>-1.8912332000000003</c:v>
                </c:pt>
                <c:pt idx="20">
                  <c:v>-5.6813334000000006</c:v>
                </c:pt>
                <c:pt idx="21">
                  <c:v>-6.9963396000000007</c:v>
                </c:pt>
                <c:pt idx="22">
                  <c:v>-14.384651600000002</c:v>
                </c:pt>
                <c:pt idx="23">
                  <c:v>-10.783723999999999</c:v>
                </c:pt>
                <c:pt idx="24">
                  <c:v>-11.2953598</c:v>
                </c:pt>
                <c:pt idx="25">
                  <c:v>-8.1076033999999986</c:v>
                </c:pt>
                <c:pt idx="26">
                  <c:v>-8.9204316000000006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25-4C84-9447-7BB0BA7E62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'interaction with CMP444 WACM1'!$B$202</c:f>
          <c:strCache>
            <c:ptCount val="1"/>
            <c:pt idx="0">
              <c:v>75% conventional low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'interaction with CMP444 WACM1'!$E$203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WACM1'!$E$204:$E$230</c:f>
              <c:numCache>
                <c:formatCode>0.000000_)</c:formatCode>
                <c:ptCount val="27"/>
                <c:pt idx="0">
                  <c:v>62.593773880433211</c:v>
                </c:pt>
                <c:pt idx="1">
                  <c:v>47.189007630433217</c:v>
                </c:pt>
                <c:pt idx="2">
                  <c:v>48.307685130433221</c:v>
                </c:pt>
                <c:pt idx="3">
                  <c:v>57.128290130433221</c:v>
                </c:pt>
                <c:pt idx="4">
                  <c:v>41.557030380433211</c:v>
                </c:pt>
                <c:pt idx="5">
                  <c:v>41.045722630433211</c:v>
                </c:pt>
                <c:pt idx="6">
                  <c:v>42.856997130433221</c:v>
                </c:pt>
                <c:pt idx="7">
                  <c:v>35.110266130433217</c:v>
                </c:pt>
                <c:pt idx="8">
                  <c:v>32.594735380433214</c:v>
                </c:pt>
                <c:pt idx="9">
                  <c:v>30.755581630433216</c:v>
                </c:pt>
                <c:pt idx="10">
                  <c:v>26.056154630433213</c:v>
                </c:pt>
                <c:pt idx="11">
                  <c:v>19.650885880433211</c:v>
                </c:pt>
                <c:pt idx="12">
                  <c:v>7.8990068804332134</c:v>
                </c:pt>
                <c:pt idx="13">
                  <c:v>5.5548588804332129</c:v>
                </c:pt>
                <c:pt idx="14">
                  <c:v>1.2434793804332136</c:v>
                </c:pt>
                <c:pt idx="15">
                  <c:v>-1.4139171195667863</c:v>
                </c:pt>
                <c:pt idx="16">
                  <c:v>-2.7524293695667863</c:v>
                </c:pt>
                <c:pt idx="17">
                  <c:v>-4.6434811195667862</c:v>
                </c:pt>
                <c:pt idx="18">
                  <c:v>-2.4513695667867097E-3</c:v>
                </c:pt>
                <c:pt idx="19">
                  <c:v>-1.1977441195667868</c:v>
                </c:pt>
                <c:pt idx="20">
                  <c:v>-4.9163298695667867</c:v>
                </c:pt>
                <c:pt idx="21">
                  <c:v>-7.4916788695667869</c:v>
                </c:pt>
                <c:pt idx="22">
                  <c:v>-12.475856869566787</c:v>
                </c:pt>
                <c:pt idx="23">
                  <c:v>-6.7326518695667872</c:v>
                </c:pt>
                <c:pt idx="24">
                  <c:v>-9.4387171195667854</c:v>
                </c:pt>
                <c:pt idx="25">
                  <c:v>-6.0872176195667862</c:v>
                </c:pt>
                <c:pt idx="26">
                  <c:v>-8.2012048695667872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CA-4D38-BD9A-5881C00F5A2A}"/>
            </c:ext>
          </c:extLst>
        </c:ser>
        <c:ser>
          <c:idx val="1"/>
          <c:order val="1"/>
          <c:tx>
            <c:strRef>
              <c:f>'interaction with CMP444 WACM1'!$G$203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WACM1'!$G$204:$G$230</c:f>
              <c:numCache>
                <c:formatCode>0.000000_)</c:formatCode>
                <c:ptCount val="27"/>
                <c:pt idx="0">
                  <c:v>39.111397999999994</c:v>
                </c:pt>
                <c:pt idx="1">
                  <c:v>28.448825249999999</c:v>
                </c:pt>
                <c:pt idx="2">
                  <c:v>37.389683750000003</c:v>
                </c:pt>
                <c:pt idx="3">
                  <c:v>38.486303749999998</c:v>
                </c:pt>
                <c:pt idx="4">
                  <c:v>30.621191249999999</c:v>
                </c:pt>
                <c:pt idx="5">
                  <c:v>30.1088135</c:v>
                </c:pt>
                <c:pt idx="6">
                  <c:v>31.930079749999997</c:v>
                </c:pt>
                <c:pt idx="7">
                  <c:v>24.181846750000002</c:v>
                </c:pt>
                <c:pt idx="8">
                  <c:v>21.66006475</c:v>
                </c:pt>
                <c:pt idx="9">
                  <c:v>19.827603249999999</c:v>
                </c:pt>
                <c:pt idx="10">
                  <c:v>15.11964025</c:v>
                </c:pt>
                <c:pt idx="11">
                  <c:v>8.7165894999999995</c:v>
                </c:pt>
                <c:pt idx="12">
                  <c:v>-2.5116537499999998</c:v>
                </c:pt>
                <c:pt idx="13">
                  <c:v>-4.3358097500000001</c:v>
                </c:pt>
                <c:pt idx="14">
                  <c:v>-4.187557</c:v>
                </c:pt>
                <c:pt idx="15">
                  <c:v>-6.2246629999999996</c:v>
                </c:pt>
                <c:pt idx="16">
                  <c:v>-4.7216859999999992</c:v>
                </c:pt>
                <c:pt idx="17">
                  <c:v>-6.9949999999999992</c:v>
                </c:pt>
                <c:pt idx="18">
                  <c:v>-5.4235569999999997</c:v>
                </c:pt>
                <c:pt idx="19">
                  <c:v>-0.80499999999999972</c:v>
                </c:pt>
                <c:pt idx="20">
                  <c:v>-1.2372849999999991</c:v>
                </c:pt>
                <c:pt idx="21">
                  <c:v>-3.2861799999999994</c:v>
                </c:pt>
                <c:pt idx="22">
                  <c:v>-7.004999999999999</c:v>
                </c:pt>
                <c:pt idx="23">
                  <c:v>-6.9949999999999992</c:v>
                </c:pt>
                <c:pt idx="24">
                  <c:v>-6.9949999999999992</c:v>
                </c:pt>
                <c:pt idx="25">
                  <c:v>-5.0973689999999996</c:v>
                </c:pt>
                <c:pt idx="26">
                  <c:v>-4.4279319999999993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CA-4D38-BD9A-5881C00F5A2A}"/>
            </c:ext>
          </c:extLst>
        </c:ser>
        <c:ser>
          <c:idx val="2"/>
          <c:order val="2"/>
          <c:tx>
            <c:strRef>
              <c:f>'interaction with CMP444 WACM1'!$F$203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WACM1'!$F$204:$F$230</c:f>
              <c:numCache>
                <c:formatCode>0.000000_)</c:formatCode>
                <c:ptCount val="27"/>
                <c:pt idx="0">
                  <c:v>51.659211749999997</c:v>
                </c:pt>
                <c:pt idx="1">
                  <c:v>36.252261250000004</c:v>
                </c:pt>
                <c:pt idx="2">
                  <c:v>37.389683750000003</c:v>
                </c:pt>
                <c:pt idx="3">
                  <c:v>46.195449749999995</c:v>
                </c:pt>
                <c:pt idx="4">
                  <c:v>30.621191249999999</c:v>
                </c:pt>
                <c:pt idx="5">
                  <c:v>30.1088135</c:v>
                </c:pt>
                <c:pt idx="6">
                  <c:v>31.930079749999997</c:v>
                </c:pt>
                <c:pt idx="7">
                  <c:v>24.181846750000002</c:v>
                </c:pt>
                <c:pt idx="8">
                  <c:v>21.66006475</c:v>
                </c:pt>
                <c:pt idx="9">
                  <c:v>19.827603249999999</c:v>
                </c:pt>
                <c:pt idx="10">
                  <c:v>15.11964025</c:v>
                </c:pt>
                <c:pt idx="11">
                  <c:v>8.7165894999999995</c:v>
                </c:pt>
                <c:pt idx="12">
                  <c:v>-2.5788277499999999</c:v>
                </c:pt>
                <c:pt idx="13">
                  <c:v>-4.8844897500000002</c:v>
                </c:pt>
                <c:pt idx="14">
                  <c:v>-8.3125967500000009</c:v>
                </c:pt>
                <c:pt idx="15">
                  <c:v>-10.938725</c:v>
                </c:pt>
                <c:pt idx="16">
                  <c:v>-12.267798250000002</c:v>
                </c:pt>
                <c:pt idx="17">
                  <c:v>-14.168355</c:v>
                </c:pt>
                <c:pt idx="18">
                  <c:v>-9.4593707499999997</c:v>
                </c:pt>
                <c:pt idx="19">
                  <c:v>-10.722617999999999</c:v>
                </c:pt>
                <c:pt idx="20">
                  <c:v>-14.439250749999999</c:v>
                </c:pt>
                <c:pt idx="21">
                  <c:v>-17.017386500000001</c:v>
                </c:pt>
                <c:pt idx="22">
                  <c:v>-22.001564500000001</c:v>
                </c:pt>
                <c:pt idx="23">
                  <c:v>-16.253093499999999</c:v>
                </c:pt>
                <c:pt idx="24">
                  <c:v>-18.963590999999997</c:v>
                </c:pt>
                <c:pt idx="25">
                  <c:v>-15.610933499999998</c:v>
                </c:pt>
                <c:pt idx="26">
                  <c:v>-17.72074375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CA-4D38-BD9A-5881C00F5A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Demand &amp; Generation Proportions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'interaction with CMP444 WACM1'!$D$9</c:f>
              <c:strCache>
                <c:ptCount val="1"/>
                <c:pt idx="0">
                  <c:v>Generation Revenue £m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'interaction with CMP444 WACM1'!$E$8:$G$8</c:f>
              <c:strCache>
                <c:ptCount val="3"/>
                <c:pt idx="0">
                  <c:v>2029/30 baseline</c:v>
                </c:pt>
                <c:pt idx="1">
                  <c:v>2029/30 CMP423</c:v>
                </c:pt>
                <c:pt idx="2">
                  <c:v>2029/30 CMP423 &amp; CMP444</c:v>
                </c:pt>
              </c:strCache>
            </c:strRef>
          </c:cat>
          <c:val>
            <c:numRef>
              <c:f>'interaction with CMP444 WACM1'!$E$9:$G$9</c:f>
              <c:numCache>
                <c:formatCode>General</c:formatCode>
                <c:ptCount val="3"/>
                <c:pt idx="0">
                  <c:v>1440.2784216369166</c:v>
                </c:pt>
                <c:pt idx="1">
                  <c:v>1070.5232107218483</c:v>
                </c:pt>
                <c:pt idx="2">
                  <c:v>1285.807687315682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2B-4B58-8F7F-BB48B96165A5}"/>
            </c:ext>
          </c:extLst>
        </c:ser>
        <c:ser>
          <c:idx val="1"/>
          <c:order val="1"/>
          <c:tx>
            <c:strRef>
              <c:f>'interaction with CMP444 WACM1'!$D$10</c:f>
              <c:strCache>
                <c:ptCount val="1"/>
                <c:pt idx="0">
                  <c:v>Demand Revenue £m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'interaction with CMP444 WACM1'!$E$8:$G$8</c:f>
              <c:strCache>
                <c:ptCount val="3"/>
                <c:pt idx="0">
                  <c:v>2029/30 baseline</c:v>
                </c:pt>
                <c:pt idx="1">
                  <c:v>2029/30 CMP423</c:v>
                </c:pt>
                <c:pt idx="2">
                  <c:v>2029/30 CMP423 &amp; CMP444</c:v>
                </c:pt>
              </c:strCache>
            </c:strRef>
          </c:cat>
          <c:val>
            <c:numRef>
              <c:f>'interaction with CMP444 WACM1'!$E$10:$G$10</c:f>
              <c:numCache>
                <c:formatCode>General</c:formatCode>
                <c:ptCount val="3"/>
                <c:pt idx="0">
                  <c:v>4735.1369611142809</c:v>
                </c:pt>
                <c:pt idx="1">
                  <c:v>5104.8921720293492</c:v>
                </c:pt>
                <c:pt idx="2">
                  <c:v>4889.6076954355158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2B-4B58-8F7F-BB48B96165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2600240"/>
        <c:axId val="392596400"/>
      </c:barChart>
      <c:catAx>
        <c:axId val="39260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596400"/>
        <c:crosses val="autoZero"/>
        <c:auto val="1"/>
        <c:lblAlgn val="ctr"/>
        <c:lblOffset val="100"/>
        <c:noMultiLvlLbl val="0"/>
      </c:catAx>
      <c:valAx>
        <c:axId val="392596400"/>
        <c:scaling>
          <c:orientation val="minMax"/>
          <c:max val="5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600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Generation Adjustment Tariff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'interaction with CMP444 WACM1'!$E$164:$G$164</c:f>
              <c:strCache>
                <c:ptCount val="3"/>
                <c:pt idx="0">
                  <c:v>2029/30 baseline</c:v>
                </c:pt>
                <c:pt idx="1">
                  <c:v>2029/30 CMP423</c:v>
                </c:pt>
                <c:pt idx="2">
                  <c:v>2029/30 CMP423 &amp; CMP444</c:v>
                </c:pt>
              </c:strCache>
            </c:strRef>
          </c:cat>
          <c:val>
            <c:numRef>
              <c:f>'interaction with CMP444 WACM1'!$E$165:$G$165</c:f>
              <c:numCache>
                <c:formatCode>0.000000_)</c:formatCode>
                <c:ptCount val="3"/>
                <c:pt idx="0">
                  <c:v>-4.3789461195667867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10-4CE7-8068-F4775C39E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22063551"/>
        <c:axId val="1122065951"/>
      </c:barChart>
      <c:catAx>
        <c:axId val="1122063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5951"/>
        <c:crosses val="autoZero"/>
        <c:auto val="1"/>
        <c:lblAlgn val="ctr"/>
        <c:lblOffset val="0"/>
        <c:noMultiLvlLbl val="0"/>
      </c:catAx>
      <c:valAx>
        <c:axId val="1122065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3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Wider Generation Revenue (inc Adj)(£m)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'interaction with CMP444 WACM1'!$E$266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WACM1'!$E$267:$E$293</c:f>
              <c:numCache>
                <c:formatCode>0.000000_)</c:formatCode>
                <c:ptCount val="27"/>
                <c:pt idx="0">
                  <c:v>247.73451236673236</c:v>
                </c:pt>
                <c:pt idx="1">
                  <c:v>68.4075103874831</c:v>
                </c:pt>
                <c:pt idx="2">
                  <c:v>24.378581277177211</c:v>
                </c:pt>
                <c:pt idx="3">
                  <c:v>8.068774396328152</c:v>
                </c:pt>
                <c:pt idx="4">
                  <c:v>48.264381508017507</c:v>
                </c:pt>
                <c:pt idx="5">
                  <c:v>2.1177505199349556</c:v>
                </c:pt>
                <c:pt idx="6">
                  <c:v>19.130983375233974</c:v>
                </c:pt>
                <c:pt idx="7">
                  <c:v>2.7025062944027978</c:v>
                </c:pt>
                <c:pt idx="8">
                  <c:v>0.77849599486470122</c:v>
                </c:pt>
                <c:pt idx="9">
                  <c:v>91.940215698994123</c:v>
                </c:pt>
                <c:pt idx="10">
                  <c:v>126.86205663742193</c:v>
                </c:pt>
                <c:pt idx="11">
                  <c:v>14.670458495844212</c:v>
                </c:pt>
                <c:pt idx="12">
                  <c:v>14.096597767108559</c:v>
                </c:pt>
                <c:pt idx="13">
                  <c:v>3.7339780306294639</c:v>
                </c:pt>
                <c:pt idx="14">
                  <c:v>-18.595169080857076</c:v>
                </c:pt>
                <c:pt idx="15">
                  <c:v>-32.970075323624172</c:v>
                </c:pt>
                <c:pt idx="16">
                  <c:v>-16.678297979111548</c:v>
                </c:pt>
                <c:pt idx="17">
                  <c:v>-50.869842621698631</c:v>
                </c:pt>
                <c:pt idx="18">
                  <c:v>-4.028802795679951</c:v>
                </c:pt>
                <c:pt idx="19">
                  <c:v>-3.6708511023293546</c:v>
                </c:pt>
                <c:pt idx="20">
                  <c:v>-2.1647249857389692</c:v>
                </c:pt>
                <c:pt idx="21">
                  <c:v>-5.1394831855574141</c:v>
                </c:pt>
                <c:pt idx="22">
                  <c:v>-1.6826265998542222</c:v>
                </c:pt>
                <c:pt idx="23">
                  <c:v>-72.2665173057228</c:v>
                </c:pt>
                <c:pt idx="24">
                  <c:v>-23.50684096161423</c:v>
                </c:pt>
                <c:pt idx="25">
                  <c:v>-26.614675044475558</c:v>
                </c:pt>
                <c:pt idx="26">
                  <c:v>-4.1710864270558332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02-4E74-9691-9F433EFF1E8F}"/>
            </c:ext>
          </c:extLst>
        </c:ser>
        <c:ser>
          <c:idx val="1"/>
          <c:order val="1"/>
          <c:tx>
            <c:strRef>
              <c:f>'interaction with CMP444 WACM1'!$G$266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WACM1'!$G$267:$G$293</c:f>
              <c:numCache>
                <c:formatCode>0.000000_)</c:formatCode>
                <c:ptCount val="27"/>
                <c:pt idx="0">
                  <c:v>164.54565540925225</c:v>
                </c:pt>
                <c:pt idx="1">
                  <c:v>43.803002242582778</c:v>
                </c:pt>
                <c:pt idx="2">
                  <c:v>21.438547389404938</c:v>
                </c:pt>
                <c:pt idx="3">
                  <c:v>5.6373194462806646</c:v>
                </c:pt>
                <c:pt idx="4">
                  <c:v>39.597672954573056</c:v>
                </c:pt>
                <c:pt idx="5">
                  <c:v>1.6055072268322579</c:v>
                </c:pt>
                <c:pt idx="6">
                  <c:v>15.93654658565374</c:v>
                </c:pt>
                <c:pt idx="7">
                  <c:v>3.7250334100070992</c:v>
                </c:pt>
                <c:pt idx="8">
                  <c:v>1.8359481173028893</c:v>
                </c:pt>
                <c:pt idx="9">
                  <c:v>73.319354299013511</c:v>
                </c:pt>
                <c:pt idx="10">
                  <c:v>86.54350118415303</c:v>
                </c:pt>
                <c:pt idx="11">
                  <c:v>9.0094724070008567</c:v>
                </c:pt>
                <c:pt idx="12">
                  <c:v>-7.1077525026672035</c:v>
                </c:pt>
                <c:pt idx="13">
                  <c:v>-3.5473328772155734</c:v>
                </c:pt>
                <c:pt idx="14">
                  <c:v>-43.524759831063392</c:v>
                </c:pt>
                <c:pt idx="15">
                  <c:v>-46.762450567097162</c:v>
                </c:pt>
                <c:pt idx="16">
                  <c:v>-9.4232695504456849</c:v>
                </c:pt>
                <c:pt idx="17">
                  <c:v>-31.448885197754002</c:v>
                </c:pt>
                <c:pt idx="18">
                  <c:v>-1.7492274456393186</c:v>
                </c:pt>
                <c:pt idx="19">
                  <c:v>-1.5216683624800016</c:v>
                </c:pt>
                <c:pt idx="20">
                  <c:v>5.2382399897702605</c:v>
                </c:pt>
                <c:pt idx="21">
                  <c:v>1.0467585950460305</c:v>
                </c:pt>
                <c:pt idx="22">
                  <c:v>-0.280352038857</c:v>
                </c:pt>
                <c:pt idx="23">
                  <c:v>-39.414317775112011</c:v>
                </c:pt>
                <c:pt idx="24">
                  <c:v>-12.220617808504899</c:v>
                </c:pt>
                <c:pt idx="25">
                  <c:v>-19.027577968178836</c:v>
                </c:pt>
                <c:pt idx="26">
                  <c:v>-0.69051473410529129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02-4E74-9691-9F433EFF1E8F}"/>
            </c:ext>
          </c:extLst>
        </c:ser>
        <c:ser>
          <c:idx val="2"/>
          <c:order val="2"/>
          <c:tx>
            <c:strRef>
              <c:f>'interaction with CMP444 WACM1'!$F$266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WACM1'!$F$267:$F$293</c:f>
              <c:numCache>
                <c:formatCode>0.000000_)</c:formatCode>
                <c:ptCount val="27"/>
                <c:pt idx="0">
                  <c:v>219.9873722714043</c:v>
                </c:pt>
                <c:pt idx="1">
                  <c:v>56.438452539994593</c:v>
                </c:pt>
                <c:pt idx="2">
                  <c:v>21.438547389404938</c:v>
                </c:pt>
                <c:pt idx="3">
                  <c:v>7.1012861922275938</c:v>
                </c:pt>
                <c:pt idx="4">
                  <c:v>39.597672954573056</c:v>
                </c:pt>
                <c:pt idx="5">
                  <c:v>1.6055072268322579</c:v>
                </c:pt>
                <c:pt idx="6">
                  <c:v>15.93654658565374</c:v>
                </c:pt>
                <c:pt idx="7">
                  <c:v>3.7250334100070992</c:v>
                </c:pt>
                <c:pt idx="8">
                  <c:v>1.8359481173028893</c:v>
                </c:pt>
                <c:pt idx="9">
                  <c:v>73.319354299013511</c:v>
                </c:pt>
                <c:pt idx="10">
                  <c:v>86.54350118415303</c:v>
                </c:pt>
                <c:pt idx="11">
                  <c:v>9.0094724070008567</c:v>
                </c:pt>
                <c:pt idx="12">
                  <c:v>-7.3407151757169657</c:v>
                </c:pt>
                <c:pt idx="13">
                  <c:v>-3.7421141662097086</c:v>
                </c:pt>
                <c:pt idx="14">
                  <c:v>-89.318198077610788</c:v>
                </c:pt>
                <c:pt idx="15">
                  <c:v>-79.582528783797045</c:v>
                </c:pt>
                <c:pt idx="16">
                  <c:v>-25.448668165134258</c:v>
                </c:pt>
                <c:pt idx="17">
                  <c:v>-62.143840294814801</c:v>
                </c:pt>
                <c:pt idx="18">
                  <c:v>-3.2079677053696294</c:v>
                </c:pt>
                <c:pt idx="19">
                  <c:v>-22.733893818188548</c:v>
                </c:pt>
                <c:pt idx="20">
                  <c:v>0.2557359193759714</c:v>
                </c:pt>
                <c:pt idx="21">
                  <c:v>-6.8794867155576869</c:v>
                </c:pt>
                <c:pt idx="22">
                  <c:v>-1.2954914603267751</c:v>
                </c:pt>
                <c:pt idx="23">
                  <c:v>-97.20181831043972</c:v>
                </c:pt>
                <c:pt idx="24">
                  <c:v>-31.503958084525348</c:v>
                </c:pt>
                <c:pt idx="25">
                  <c:v>-59.406406143045146</c:v>
                </c:pt>
                <c:pt idx="26">
                  <c:v>-5.7099875922883472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02-4E74-9691-9F433EFF1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'interaction with CMP444 WACM1'!$B$295</c:f>
          <c:strCache>
            <c:ptCount val="1"/>
            <c:pt idx="0">
              <c:v> Locational Demand Revenue (£m)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'interaction with CMP444 WACM1'!$E$266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WACM1'!$E$297:$E$310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6.3696423353678702</c:v>
                </c:pt>
                <c:pt idx="7">
                  <c:v>11.445761742221496</c:v>
                </c:pt>
                <c:pt idx="8">
                  <c:v>27.148823210713196</c:v>
                </c:pt>
                <c:pt idx="9">
                  <c:v>5.6528147733676848</c:v>
                </c:pt>
                <c:pt idx="10">
                  <c:v>28.44568740577742</c:v>
                </c:pt>
                <c:pt idx="11">
                  <c:v>39.457105276833417</c:v>
                </c:pt>
                <c:pt idx="12">
                  <c:v>48.762374568585962</c:v>
                </c:pt>
                <c:pt idx="13">
                  <c:v>12.58629887121365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22-4B65-96A3-BB87E91AFAC7}"/>
            </c:ext>
          </c:extLst>
        </c:ser>
        <c:ser>
          <c:idx val="1"/>
          <c:order val="1"/>
          <c:tx>
            <c:strRef>
              <c:f>'interaction with CMP444 WACM1'!$G$266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WACM1'!$G$297:$G$310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12.39997258519506</c:v>
                </c:pt>
                <c:pt idx="3">
                  <c:v>41.268322431231326</c:v>
                </c:pt>
                <c:pt idx="4">
                  <c:v>50.272721492134558</c:v>
                </c:pt>
                <c:pt idx="5">
                  <c:v>38.115566314405868</c:v>
                </c:pt>
                <c:pt idx="6">
                  <c:v>87.298425890876516</c:v>
                </c:pt>
                <c:pt idx="7">
                  <c:v>83.284243205017376</c:v>
                </c:pt>
                <c:pt idx="8">
                  <c:v>138.91949142048844</c:v>
                </c:pt>
                <c:pt idx="9">
                  <c:v>36.19811149224806</c:v>
                </c:pt>
                <c:pt idx="10">
                  <c:v>95.461026308463204</c:v>
                </c:pt>
                <c:pt idx="11">
                  <c:v>108.20493112791218</c:v>
                </c:pt>
                <c:pt idx="12">
                  <c:v>143.59370861219608</c:v>
                </c:pt>
                <c:pt idx="13">
                  <c:v>57.276334558943574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22-4B65-96A3-BB87E91AFAC7}"/>
            </c:ext>
          </c:extLst>
        </c:ser>
        <c:ser>
          <c:idx val="2"/>
          <c:order val="2"/>
          <c:tx>
            <c:strRef>
              <c:f>'interaction with CMP444 WACM1'!$F$266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WACM1'!$F$297:$F$310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12.39997258519506</c:v>
                </c:pt>
                <c:pt idx="3">
                  <c:v>41.268322431231326</c:v>
                </c:pt>
                <c:pt idx="4">
                  <c:v>50.272721492134558</c:v>
                </c:pt>
                <c:pt idx="5">
                  <c:v>38.115566314405868</c:v>
                </c:pt>
                <c:pt idx="6">
                  <c:v>87.298425890876516</c:v>
                </c:pt>
                <c:pt idx="7">
                  <c:v>83.284243205017376</c:v>
                </c:pt>
                <c:pt idx="8">
                  <c:v>138.91949142048844</c:v>
                </c:pt>
                <c:pt idx="9">
                  <c:v>36.19811149224806</c:v>
                </c:pt>
                <c:pt idx="10">
                  <c:v>95.461026308463204</c:v>
                </c:pt>
                <c:pt idx="11">
                  <c:v>108.20493112791218</c:v>
                </c:pt>
                <c:pt idx="12">
                  <c:v>143.59370861219608</c:v>
                </c:pt>
                <c:pt idx="13">
                  <c:v>57.276334558943574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722-4B65-96A3-BB87E91AFA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45%</a:t>
            </a:r>
            <a:r>
              <a:rPr lang="en-GB" baseline="0"/>
              <a:t> Intermittent Low Carbon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>
        <c:manualLayout>
          <c:layoutTarget val="inner"/>
          <c:xMode val="edge"/>
          <c:yMode val="edge"/>
          <c:x val="3.8335826918583289E-2"/>
          <c:y val="0.10805690765926987"/>
          <c:w val="0.69603625868872299"/>
          <c:h val="0.81841267000715823"/>
        </c:manualLayout>
      </c:layout>
      <c:lineChart>
        <c:grouping val="standard"/>
        <c:varyColors val="0"/>
        <c:ser>
          <c:idx val="0"/>
          <c:order val="0"/>
          <c:tx>
            <c:strRef>
              <c:f>'interaction CMP432 and CMP444'!$E$222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'interaction CMP432 and CMP444'!$C$223:$C$249</c:f>
              <c:numCache>
                <c:formatCode>General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'interaction CMP432 and CMP444'!$E$223:$E$249</c:f>
              <c:numCache>
                <c:formatCode>0.000000_)</c:formatCode>
                <c:ptCount val="27"/>
                <c:pt idx="0">
                  <c:v>48.050608400000002</c:v>
                </c:pt>
                <c:pt idx="1">
                  <c:v>38.543167249999996</c:v>
                </c:pt>
                <c:pt idx="2">
                  <c:v>35.598554350000001</c:v>
                </c:pt>
                <c:pt idx="3">
                  <c:v>44.497632350000003</c:v>
                </c:pt>
                <c:pt idx="4">
                  <c:v>29.605067900000002</c:v>
                </c:pt>
                <c:pt idx="5">
                  <c:v>28.321540849999998</c:v>
                </c:pt>
                <c:pt idx="6">
                  <c:v>32.506962350000002</c:v>
                </c:pt>
                <c:pt idx="7">
                  <c:v>24.296292350000002</c:v>
                </c:pt>
                <c:pt idx="8">
                  <c:v>23.510502100000004</c:v>
                </c:pt>
                <c:pt idx="9">
                  <c:v>22.298674050000002</c:v>
                </c:pt>
                <c:pt idx="10">
                  <c:v>17.467995049999999</c:v>
                </c:pt>
                <c:pt idx="11">
                  <c:v>13.8976328</c:v>
                </c:pt>
                <c:pt idx="12">
                  <c:v>2.8931550000000001</c:v>
                </c:pt>
                <c:pt idx="13">
                  <c:v>2.9318429999999998</c:v>
                </c:pt>
                <c:pt idx="14">
                  <c:v>-3.1266113</c:v>
                </c:pt>
                <c:pt idx="15">
                  <c:v>-3.5501360000000002</c:v>
                </c:pt>
                <c:pt idx="16">
                  <c:v>-5.2493967499999998</c:v>
                </c:pt>
                <c:pt idx="17">
                  <c:v>-4.8104006000000004</c:v>
                </c:pt>
                <c:pt idx="18">
                  <c:v>-3.1431987499999998</c:v>
                </c:pt>
                <c:pt idx="19">
                  <c:v>-8.7373364000000002</c:v>
                </c:pt>
                <c:pt idx="20">
                  <c:v>-8.642878249999999</c:v>
                </c:pt>
                <c:pt idx="21">
                  <c:v>-11.999041250000001</c:v>
                </c:pt>
                <c:pt idx="22">
                  <c:v>-7.99215125</c:v>
                </c:pt>
                <c:pt idx="23">
                  <c:v>-4.4162442500000001</c:v>
                </c:pt>
                <c:pt idx="24">
                  <c:v>-7.2418531999999995</c:v>
                </c:pt>
                <c:pt idx="25">
                  <c:v>-7.0298374999999993</c:v>
                </c:pt>
                <c:pt idx="26">
                  <c:v>-8.6975460499999997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D0-49C2-8788-7F3BEF974BF9}"/>
            </c:ext>
          </c:extLst>
        </c:ser>
        <c:ser>
          <c:idx val="1"/>
          <c:order val="1"/>
          <c:tx>
            <c:strRef>
              <c:f>'interaction CMP432 and CMP444'!$G$222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'interaction CMP432 and CMP444'!$G$223:$G$249</c:f>
              <c:numCache>
                <c:formatCode>0.000000_)</c:formatCode>
                <c:ptCount val="27"/>
                <c:pt idx="0">
                  <c:v>42.32806265</c:v>
                </c:pt>
                <c:pt idx="1">
                  <c:v>32.819741749999999</c:v>
                </c:pt>
                <c:pt idx="2">
                  <c:v>29.875776250000001</c:v>
                </c:pt>
                <c:pt idx="3">
                  <c:v>38.777569249999999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-1.8206598500000002</c:v>
                </c:pt>
                <c:pt idx="13">
                  <c:v>-1.7434858500000001</c:v>
                </c:pt>
                <c:pt idx="14">
                  <c:v>-5.8140238499999999</c:v>
                </c:pt>
                <c:pt idx="15">
                  <c:v>-6.1674372000000002</c:v>
                </c:pt>
                <c:pt idx="16">
                  <c:v>-7.8666673500000002</c:v>
                </c:pt>
                <c:pt idx="17">
                  <c:v>-7.4277018000000004</c:v>
                </c:pt>
                <c:pt idx="18">
                  <c:v>-5.7604882500000008</c:v>
                </c:pt>
                <c:pt idx="19">
                  <c:v>-11.3546376</c:v>
                </c:pt>
                <c:pt idx="20">
                  <c:v>-11.260179450000001</c:v>
                </c:pt>
                <c:pt idx="21">
                  <c:v>-14.6181755</c:v>
                </c:pt>
                <c:pt idx="22">
                  <c:v>-10.611285500000001</c:v>
                </c:pt>
                <c:pt idx="23">
                  <c:v>-7.0320465000000008</c:v>
                </c:pt>
                <c:pt idx="24">
                  <c:v>-9.8591543999999995</c:v>
                </c:pt>
                <c:pt idx="25">
                  <c:v>-9.6471386999999993</c:v>
                </c:pt>
                <c:pt idx="26">
                  <c:v>-11.31468705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D0-49C2-8788-7F3BEF974BF9}"/>
            </c:ext>
          </c:extLst>
        </c:ser>
        <c:ser>
          <c:idx val="4"/>
          <c:order val="4"/>
          <c:tx>
            <c:strRef>
              <c:f>'interaction CMP432 and CMP444'!$M$222</c:f>
              <c:strCache>
                <c:ptCount val="1"/>
                <c:pt idx="0">
                  <c:v>2029/30 CMP444 WACM4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'interaction CMP432 and CMP444'!$M$223:$M$249</c:f>
              <c:numCache>
                <c:formatCode>0.000000_)</c:formatCode>
                <c:ptCount val="27"/>
                <c:pt idx="0">
                  <c:v>34.489186400000001</c:v>
                </c:pt>
                <c:pt idx="1">
                  <c:v>31.243774249999994</c:v>
                </c:pt>
                <c:pt idx="2">
                  <c:v>34.202227399999998</c:v>
                </c:pt>
                <c:pt idx="3">
                  <c:v>34.489186400000001</c:v>
                </c:pt>
                <c:pt idx="4">
                  <c:v>30.218630400000002</c:v>
                </c:pt>
                <c:pt idx="5">
                  <c:v>29.284478399999998</c:v>
                </c:pt>
                <c:pt idx="6">
                  <c:v>33.848130349999998</c:v>
                </c:pt>
                <c:pt idx="7">
                  <c:v>18.937820299999998</c:v>
                </c:pt>
                <c:pt idx="8">
                  <c:v>18.937820299999998</c:v>
                </c:pt>
                <c:pt idx="9">
                  <c:v>18.937820299999998</c:v>
                </c:pt>
                <c:pt idx="10">
                  <c:v>17.2195353</c:v>
                </c:pt>
                <c:pt idx="11">
                  <c:v>15.307195799999999</c:v>
                </c:pt>
                <c:pt idx="12">
                  <c:v>4.3027180000000005</c:v>
                </c:pt>
                <c:pt idx="13">
                  <c:v>4.3414059999999992</c:v>
                </c:pt>
                <c:pt idx="14">
                  <c:v>-1.7170483000000001</c:v>
                </c:pt>
                <c:pt idx="15">
                  <c:v>-2.1405729999999998</c:v>
                </c:pt>
                <c:pt idx="16">
                  <c:v>-3.8398337499999999</c:v>
                </c:pt>
                <c:pt idx="17">
                  <c:v>-3.4008376</c:v>
                </c:pt>
                <c:pt idx="18">
                  <c:v>-1.7336357500000001</c:v>
                </c:pt>
                <c:pt idx="19">
                  <c:v>-6.9413957500000008</c:v>
                </c:pt>
                <c:pt idx="20">
                  <c:v>-6.9413957500000008</c:v>
                </c:pt>
                <c:pt idx="21">
                  <c:v>-9.8532392499999997</c:v>
                </c:pt>
                <c:pt idx="22">
                  <c:v>-6.5825882500000006</c:v>
                </c:pt>
                <c:pt idx="23">
                  <c:v>-3.0066812500000002</c:v>
                </c:pt>
                <c:pt idx="24">
                  <c:v>-5.8322902000000001</c:v>
                </c:pt>
                <c:pt idx="25">
                  <c:v>-5.6202744999999998</c:v>
                </c:pt>
                <c:pt idx="26">
                  <c:v>-6.9413957500000008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4-CBD0-49C2-8788-7F3BEF974BF9}"/>
            </c:ext>
          </c:extLst>
        </c:ser>
        <c:ser>
          <c:idx val="5"/>
          <c:order val="5"/>
          <c:tx>
            <c:strRef>
              <c:f>'interaction CMP432 and CMP444'!$O$222</c:f>
              <c:strCache>
                <c:ptCount val="1"/>
                <c:pt idx="0">
                  <c:v>2029/30 CMP423  &amp; CMP444 WACM4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val>
            <c:numRef>
              <c:f>'interaction CMP432 and CMP444'!$O$223:$O$249</c:f>
              <c:numCache>
                <c:formatCode>0.000000_)</c:formatCode>
                <c:ptCount val="27"/>
                <c:pt idx="0">
                  <c:v>37.458569400000002</c:v>
                </c:pt>
                <c:pt idx="1">
                  <c:v>29.758287750000001</c:v>
                </c:pt>
                <c:pt idx="2">
                  <c:v>29.875776250000001</c:v>
                </c:pt>
                <c:pt idx="3">
                  <c:v>35.810405250000002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-1.8206598500000002</c:v>
                </c:pt>
                <c:pt idx="13">
                  <c:v>-1.7434858500000001</c:v>
                </c:pt>
                <c:pt idx="14">
                  <c:v>-3.9720127500000006</c:v>
                </c:pt>
                <c:pt idx="15">
                  <c:v>-3.9720127500000006</c:v>
                </c:pt>
                <c:pt idx="16">
                  <c:v>-3.9720127500000006</c:v>
                </c:pt>
                <c:pt idx="17">
                  <c:v>-3.9720127500000006</c:v>
                </c:pt>
                <c:pt idx="18">
                  <c:v>-3.9720127500000006</c:v>
                </c:pt>
                <c:pt idx="19">
                  <c:v>-3.9720127500000006</c:v>
                </c:pt>
                <c:pt idx="20">
                  <c:v>-3.9720127500000006</c:v>
                </c:pt>
                <c:pt idx="21">
                  <c:v>-10.818570750000001</c:v>
                </c:pt>
                <c:pt idx="22">
                  <c:v>-7.5512517500000005</c:v>
                </c:pt>
                <c:pt idx="23">
                  <c:v>-3.9720127500000006</c:v>
                </c:pt>
                <c:pt idx="24">
                  <c:v>-3.9720127500000006</c:v>
                </c:pt>
                <c:pt idx="25">
                  <c:v>-3.9720127500000006</c:v>
                </c:pt>
                <c:pt idx="26">
                  <c:v>-3.9720127500000006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5-CBD0-49C2-8788-7F3BEF974B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942024"/>
        <c:axId val="121944072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'interaction CMP432 and CMP444'!$H$222</c15:sqref>
                        </c15:formulaRef>
                      </c:ext>
                    </c:extLst>
                    <c:strCache>
                      <c:ptCount val="1"/>
                      <c:pt idx="0">
                        <c:v>2029/30 CMP444 WACM1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'interaction CMP432 and CMP444'!$H$223:$H$249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28.49358805</c:v>
                      </c:pt>
                      <c:pt idx="1">
                        <c:v>26.284554249999999</c:v>
                      </c:pt>
                      <c:pt idx="2">
                        <c:v>28.49358805</c:v>
                      </c:pt>
                      <c:pt idx="3">
                        <c:v>28.49358805</c:v>
                      </c:pt>
                      <c:pt idx="4">
                        <c:v>28.49358805</c:v>
                      </c:pt>
                      <c:pt idx="5">
                        <c:v>28.032219049999998</c:v>
                      </c:pt>
                      <c:pt idx="6">
                        <c:v>28.49358805</c:v>
                      </c:pt>
                      <c:pt idx="7">
                        <c:v>25.094652050000001</c:v>
                      </c:pt>
                      <c:pt idx="8">
                        <c:v>24.58211305</c:v>
                      </c:pt>
                      <c:pt idx="9">
                        <c:v>23.492356050000001</c:v>
                      </c:pt>
                      <c:pt idx="10">
                        <c:v>18.661677049999998</c:v>
                      </c:pt>
                      <c:pt idx="11">
                        <c:v>15.091314799999999</c:v>
                      </c:pt>
                      <c:pt idx="12">
                        <c:v>4.0868370000000001</c:v>
                      </c:pt>
                      <c:pt idx="13">
                        <c:v>4.1255249999999997</c:v>
                      </c:pt>
                      <c:pt idx="14">
                        <c:v>-1.9329293000000001</c:v>
                      </c:pt>
                      <c:pt idx="15">
                        <c:v>-2.3564540000000003</c:v>
                      </c:pt>
                      <c:pt idx="16">
                        <c:v>-4.0557147499999999</c:v>
                      </c:pt>
                      <c:pt idx="17">
                        <c:v>-3.6167186</c:v>
                      </c:pt>
                      <c:pt idx="18">
                        <c:v>-1.9495167500000001</c:v>
                      </c:pt>
                      <c:pt idx="19">
                        <c:v>-6.5236574000000003</c:v>
                      </c:pt>
                      <c:pt idx="20">
                        <c:v>-6.5236574000000003</c:v>
                      </c:pt>
                      <c:pt idx="21">
                        <c:v>-3.2339072500000001</c:v>
                      </c:pt>
                      <c:pt idx="22">
                        <c:v>-3.2339072500000001</c:v>
                      </c:pt>
                      <c:pt idx="23">
                        <c:v>-3.2225622500000002</c:v>
                      </c:pt>
                      <c:pt idx="24">
                        <c:v>-6.0481712000000005</c:v>
                      </c:pt>
                      <c:pt idx="25">
                        <c:v>-5.8361555000000003</c:v>
                      </c:pt>
                      <c:pt idx="26">
                        <c:v>-6.5236574000000003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CBD0-49C2-8788-7F3BEF974BF9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'interaction CMP432 and CMP444'!$K$222</c15:sqref>
                        </c15:formulaRef>
                      </c:ext>
                    </c:extLst>
                    <c:strCache>
                      <c:ptCount val="1"/>
                      <c:pt idx="0">
                        <c:v>2029/30 CMP423  &amp; CMP444 WACM1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prstDash val="sysDash"/>
                    <a:round/>
                  </a:ln>
                  <a:effectLst/>
                </c:spPr>
                <c:marker>
                  <c:symbol val="diamond"/>
                  <c:size val="12"/>
                  <c:spPr>
                    <a:solidFill>
                      <a:schemeClr val="accent2"/>
                    </a:solidFill>
                    <a:ln w="9525">
                      <a:noFill/>
                    </a:ln>
                    <a:effectLst/>
                  </c:spPr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'interaction CMP432 and CMP444'!$K$223:$K$249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31.67885205</c:v>
                      </c:pt>
                      <c:pt idx="1">
                        <c:v>25.014948750000002</c:v>
                      </c:pt>
                      <c:pt idx="2">
                        <c:v>29.875776250000001</c:v>
                      </c:pt>
                      <c:pt idx="3">
                        <c:v>31.06706625</c:v>
                      </c:pt>
                      <c:pt idx="4">
                        <c:v>23.88205795</c:v>
                      </c:pt>
                      <c:pt idx="5">
                        <c:v>22.597539900000001</c:v>
                      </c:pt>
                      <c:pt idx="6">
                        <c:v>26.792976849999999</c:v>
                      </c:pt>
                      <c:pt idx="7">
                        <c:v>18.572291849999999</c:v>
                      </c:pt>
                      <c:pt idx="8">
                        <c:v>17.78823225</c:v>
                      </c:pt>
                      <c:pt idx="9">
                        <c:v>16.581470549999999</c:v>
                      </c:pt>
                      <c:pt idx="10">
                        <c:v>11.74253955</c:v>
                      </c:pt>
                      <c:pt idx="11">
                        <c:v>8.1755209000000004</c:v>
                      </c:pt>
                      <c:pt idx="12">
                        <c:v>-1.8206598500000002</c:v>
                      </c:pt>
                      <c:pt idx="13">
                        <c:v>-1.7434858500000001</c:v>
                      </c:pt>
                      <c:pt idx="14">
                        <c:v>-3.3383934000000002</c:v>
                      </c:pt>
                      <c:pt idx="15">
                        <c:v>-3.3383934000000002</c:v>
                      </c:pt>
                      <c:pt idx="16">
                        <c:v>-3.3383934000000002</c:v>
                      </c:pt>
                      <c:pt idx="17">
                        <c:v>-3.3383934000000002</c:v>
                      </c:pt>
                      <c:pt idx="18">
                        <c:v>-3.3383934000000002</c:v>
                      </c:pt>
                      <c:pt idx="19">
                        <c:v>-3.3383934000000002</c:v>
                      </c:pt>
                      <c:pt idx="20">
                        <c:v>-3.3383934000000002</c:v>
                      </c:pt>
                      <c:pt idx="21">
                        <c:v>-10.924522400000001</c:v>
                      </c:pt>
                      <c:pt idx="22">
                        <c:v>-6.9176324000000005</c:v>
                      </c:pt>
                      <c:pt idx="23">
                        <c:v>-3.3383934000000002</c:v>
                      </c:pt>
                      <c:pt idx="24">
                        <c:v>-3.3383934000000002</c:v>
                      </c:pt>
                      <c:pt idx="25">
                        <c:v>-3.3383934000000002</c:v>
                      </c:pt>
                      <c:pt idx="26">
                        <c:v>-3.3383934000000002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BD0-49C2-8788-7F3BEF974BF9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'interaction CMP432 and CMP444'!$Q$222</c15:sqref>
                        </c15:formulaRef>
                      </c:ext>
                    </c:extLst>
                    <c:strCache>
                      <c:ptCount val="1"/>
                      <c:pt idx="0">
                        <c:v>2029/30 CMP444 WACM7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'interaction CMP432 and CMP444'!$Q$223:$Q$249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48.050608400000002</c:v>
                      </c:pt>
                      <c:pt idx="1">
                        <c:v>38.543167249999996</c:v>
                      </c:pt>
                      <c:pt idx="2">
                        <c:v>35.598554350000001</c:v>
                      </c:pt>
                      <c:pt idx="3">
                        <c:v>44.497632350000003</c:v>
                      </c:pt>
                      <c:pt idx="4">
                        <c:v>29.605067900000002</c:v>
                      </c:pt>
                      <c:pt idx="5">
                        <c:v>28.321540849999998</c:v>
                      </c:pt>
                      <c:pt idx="6">
                        <c:v>32.506962350000002</c:v>
                      </c:pt>
                      <c:pt idx="7">
                        <c:v>24.296292350000002</c:v>
                      </c:pt>
                      <c:pt idx="8">
                        <c:v>23.510502100000004</c:v>
                      </c:pt>
                      <c:pt idx="9">
                        <c:v>22.298674050000002</c:v>
                      </c:pt>
                      <c:pt idx="10">
                        <c:v>17.467995049999999</c:v>
                      </c:pt>
                      <c:pt idx="11">
                        <c:v>13.8976328</c:v>
                      </c:pt>
                      <c:pt idx="12">
                        <c:v>2.8931550000000001</c:v>
                      </c:pt>
                      <c:pt idx="13">
                        <c:v>2.9318429999999998</c:v>
                      </c:pt>
                      <c:pt idx="14">
                        <c:v>-3.1266113</c:v>
                      </c:pt>
                      <c:pt idx="15">
                        <c:v>-3.5501360000000002</c:v>
                      </c:pt>
                      <c:pt idx="16">
                        <c:v>-5.2493967499999998</c:v>
                      </c:pt>
                      <c:pt idx="17">
                        <c:v>-4.8104006000000004</c:v>
                      </c:pt>
                      <c:pt idx="18">
                        <c:v>-3.1431987499999998</c:v>
                      </c:pt>
                      <c:pt idx="19">
                        <c:v>-8.7373364000000002</c:v>
                      </c:pt>
                      <c:pt idx="20">
                        <c:v>-8.642878249999999</c:v>
                      </c:pt>
                      <c:pt idx="21">
                        <c:v>-11.999041250000001</c:v>
                      </c:pt>
                      <c:pt idx="22">
                        <c:v>-7.99215125</c:v>
                      </c:pt>
                      <c:pt idx="23">
                        <c:v>-4.4162442500000001</c:v>
                      </c:pt>
                      <c:pt idx="24">
                        <c:v>-7.2418531999999995</c:v>
                      </c:pt>
                      <c:pt idx="25">
                        <c:v>-7.0298374999999993</c:v>
                      </c:pt>
                      <c:pt idx="26">
                        <c:v>-8.6975460499999997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CBD0-49C2-8788-7F3BEF974BF9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'interaction CMP432 and CMP444'!$S$222</c15:sqref>
                        </c15:formulaRef>
                      </c:ext>
                    </c:extLst>
                    <c:strCache>
                      <c:ptCount val="1"/>
                      <c:pt idx="0">
                        <c:v>2029/30 CMP423  &amp; CMP444 WACM7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'interaction CMP432 and CMP444'!$S$223:$S$249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42.32806265</c:v>
                      </c:pt>
                      <c:pt idx="1">
                        <c:v>32.819741749999999</c:v>
                      </c:pt>
                      <c:pt idx="2">
                        <c:v>29.875776250000001</c:v>
                      </c:pt>
                      <c:pt idx="3">
                        <c:v>38.777569249999999</c:v>
                      </c:pt>
                      <c:pt idx="4">
                        <c:v>23.88205795</c:v>
                      </c:pt>
                      <c:pt idx="5">
                        <c:v>22.597539900000001</c:v>
                      </c:pt>
                      <c:pt idx="6">
                        <c:v>26.792976849999999</c:v>
                      </c:pt>
                      <c:pt idx="7">
                        <c:v>18.572291849999999</c:v>
                      </c:pt>
                      <c:pt idx="8">
                        <c:v>17.78823225</c:v>
                      </c:pt>
                      <c:pt idx="9">
                        <c:v>16.581470549999999</c:v>
                      </c:pt>
                      <c:pt idx="10">
                        <c:v>11.74253955</c:v>
                      </c:pt>
                      <c:pt idx="11">
                        <c:v>8.1755209000000004</c:v>
                      </c:pt>
                      <c:pt idx="12">
                        <c:v>-1.8206598500000002</c:v>
                      </c:pt>
                      <c:pt idx="13">
                        <c:v>-1.7434858500000001</c:v>
                      </c:pt>
                      <c:pt idx="14">
                        <c:v>-4.3583904000000002</c:v>
                      </c:pt>
                      <c:pt idx="15">
                        <c:v>-4.3583904000000002</c:v>
                      </c:pt>
                      <c:pt idx="16">
                        <c:v>-4.3583904000000002</c:v>
                      </c:pt>
                      <c:pt idx="17">
                        <c:v>-4.3583904000000002</c:v>
                      </c:pt>
                      <c:pt idx="18">
                        <c:v>-4.3583904000000002</c:v>
                      </c:pt>
                      <c:pt idx="19">
                        <c:v>-4.3583904000000002</c:v>
                      </c:pt>
                      <c:pt idx="20">
                        <c:v>-4.3583904000000002</c:v>
                      </c:pt>
                      <c:pt idx="21">
                        <c:v>-11.9411874</c:v>
                      </c:pt>
                      <c:pt idx="22">
                        <c:v>-7.9376294000000005</c:v>
                      </c:pt>
                      <c:pt idx="23">
                        <c:v>-4.3583904000000002</c:v>
                      </c:pt>
                      <c:pt idx="24">
                        <c:v>-4.3583904000000002</c:v>
                      </c:pt>
                      <c:pt idx="25">
                        <c:v>-4.3583904000000002</c:v>
                      </c:pt>
                      <c:pt idx="26">
                        <c:v>-4.3583904000000002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BD0-49C2-8788-7F3BEF974BF9}"/>
                  </c:ext>
                </c:extLst>
              </c15:ser>
            </c15:filteredLineSeries>
          </c:ext>
        </c:extLst>
      </c:lineChart>
      <c:catAx>
        <c:axId val="121942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44072"/>
        <c:crosses val="autoZero"/>
        <c:auto val="1"/>
        <c:lblAlgn val="ctr"/>
        <c:lblOffset val="100"/>
        <c:noMultiLvlLbl val="0"/>
      </c:catAx>
      <c:valAx>
        <c:axId val="12194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42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267433235071279"/>
          <c:y val="0.17346313528990695"/>
          <c:w val="0.24125696129200688"/>
          <c:h val="0.646255547602004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45%</a:t>
            </a:r>
            <a:r>
              <a:rPr lang="en-GB" baseline="0"/>
              <a:t> Intermittent Low Carbon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>
        <c:manualLayout>
          <c:layoutTarget val="inner"/>
          <c:xMode val="edge"/>
          <c:yMode val="edge"/>
          <c:x val="3.8335826918583289E-2"/>
          <c:y val="0.10805690765926987"/>
          <c:w val="0.69603625868872299"/>
          <c:h val="0.81841267000715823"/>
        </c:manualLayout>
      </c:layout>
      <c:lineChart>
        <c:grouping val="standard"/>
        <c:varyColors val="0"/>
        <c:ser>
          <c:idx val="0"/>
          <c:order val="0"/>
          <c:tx>
            <c:strRef>
              <c:f>'interaction CMP432 and CMP444'!$E$222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'interaction CMP432 and CMP444'!$C$223:$C$249</c:f>
              <c:numCache>
                <c:formatCode>General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'interaction CMP432 and CMP444'!$E$223:$E$249</c:f>
              <c:numCache>
                <c:formatCode>0.000000_)</c:formatCode>
                <c:ptCount val="27"/>
                <c:pt idx="0">
                  <c:v>48.050608400000002</c:v>
                </c:pt>
                <c:pt idx="1">
                  <c:v>38.543167249999996</c:v>
                </c:pt>
                <c:pt idx="2">
                  <c:v>35.598554350000001</c:v>
                </c:pt>
                <c:pt idx="3">
                  <c:v>44.497632350000003</c:v>
                </c:pt>
                <c:pt idx="4">
                  <c:v>29.605067900000002</c:v>
                </c:pt>
                <c:pt idx="5">
                  <c:v>28.321540849999998</c:v>
                </c:pt>
                <c:pt idx="6">
                  <c:v>32.506962350000002</c:v>
                </c:pt>
                <c:pt idx="7">
                  <c:v>24.296292350000002</c:v>
                </c:pt>
                <c:pt idx="8">
                  <c:v>23.510502100000004</c:v>
                </c:pt>
                <c:pt idx="9">
                  <c:v>22.298674050000002</c:v>
                </c:pt>
                <c:pt idx="10">
                  <c:v>17.467995049999999</c:v>
                </c:pt>
                <c:pt idx="11">
                  <c:v>13.8976328</c:v>
                </c:pt>
                <c:pt idx="12">
                  <c:v>2.8931550000000001</c:v>
                </c:pt>
                <c:pt idx="13">
                  <c:v>2.9318429999999998</c:v>
                </c:pt>
                <c:pt idx="14">
                  <c:v>-3.1266113</c:v>
                </c:pt>
                <c:pt idx="15">
                  <c:v>-3.5501360000000002</c:v>
                </c:pt>
                <c:pt idx="16">
                  <c:v>-5.2493967499999998</c:v>
                </c:pt>
                <c:pt idx="17">
                  <c:v>-4.8104006000000004</c:v>
                </c:pt>
                <c:pt idx="18">
                  <c:v>-3.1431987499999998</c:v>
                </c:pt>
                <c:pt idx="19">
                  <c:v>-8.7373364000000002</c:v>
                </c:pt>
                <c:pt idx="20">
                  <c:v>-8.642878249999999</c:v>
                </c:pt>
                <c:pt idx="21">
                  <c:v>-11.999041250000001</c:v>
                </c:pt>
                <c:pt idx="22">
                  <c:v>-7.99215125</c:v>
                </c:pt>
                <c:pt idx="23">
                  <c:v>-4.4162442500000001</c:v>
                </c:pt>
                <c:pt idx="24">
                  <c:v>-7.2418531999999995</c:v>
                </c:pt>
                <c:pt idx="25">
                  <c:v>-7.0298374999999993</c:v>
                </c:pt>
                <c:pt idx="26">
                  <c:v>-8.6975460499999997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87-440A-8240-013473600136}"/>
            </c:ext>
          </c:extLst>
        </c:ser>
        <c:ser>
          <c:idx val="1"/>
          <c:order val="1"/>
          <c:tx>
            <c:strRef>
              <c:f>'interaction CMP432 and CMP444'!$G$222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'interaction CMP432 and CMP444'!$G$223:$G$249</c:f>
              <c:numCache>
                <c:formatCode>0.000000_)</c:formatCode>
                <c:ptCount val="27"/>
                <c:pt idx="0">
                  <c:v>42.32806265</c:v>
                </c:pt>
                <c:pt idx="1">
                  <c:v>32.819741749999999</c:v>
                </c:pt>
                <c:pt idx="2">
                  <c:v>29.875776250000001</c:v>
                </c:pt>
                <c:pt idx="3">
                  <c:v>38.777569249999999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-1.8206598500000002</c:v>
                </c:pt>
                <c:pt idx="13">
                  <c:v>-1.7434858500000001</c:v>
                </c:pt>
                <c:pt idx="14">
                  <c:v>-5.8140238499999999</c:v>
                </c:pt>
                <c:pt idx="15">
                  <c:v>-6.1674372000000002</c:v>
                </c:pt>
                <c:pt idx="16">
                  <c:v>-7.8666673500000002</c:v>
                </c:pt>
                <c:pt idx="17">
                  <c:v>-7.4277018000000004</c:v>
                </c:pt>
                <c:pt idx="18">
                  <c:v>-5.7604882500000008</c:v>
                </c:pt>
                <c:pt idx="19">
                  <c:v>-11.3546376</c:v>
                </c:pt>
                <c:pt idx="20">
                  <c:v>-11.260179450000001</c:v>
                </c:pt>
                <c:pt idx="21">
                  <c:v>-14.6181755</c:v>
                </c:pt>
                <c:pt idx="22">
                  <c:v>-10.611285500000001</c:v>
                </c:pt>
                <c:pt idx="23">
                  <c:v>-7.0320465000000008</c:v>
                </c:pt>
                <c:pt idx="24">
                  <c:v>-9.8591543999999995</c:v>
                </c:pt>
                <c:pt idx="25">
                  <c:v>-9.6471386999999993</c:v>
                </c:pt>
                <c:pt idx="26">
                  <c:v>-11.31468705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87-440A-8240-013473600136}"/>
            </c:ext>
          </c:extLst>
        </c:ser>
        <c:ser>
          <c:idx val="6"/>
          <c:order val="6"/>
          <c:tx>
            <c:strRef>
              <c:f>'interaction CMP432 and CMP444'!$Q$222</c:f>
              <c:strCache>
                <c:ptCount val="1"/>
                <c:pt idx="0">
                  <c:v>2029/30 CMP444 WACM7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'interaction CMP432 and CMP444'!$Q$223:$Q$249</c:f>
              <c:numCache>
                <c:formatCode>0.000000_)</c:formatCode>
                <c:ptCount val="27"/>
                <c:pt idx="0">
                  <c:v>48.050608400000002</c:v>
                </c:pt>
                <c:pt idx="1">
                  <c:v>38.543167249999996</c:v>
                </c:pt>
                <c:pt idx="2">
                  <c:v>35.598554350000001</c:v>
                </c:pt>
                <c:pt idx="3">
                  <c:v>44.497632350000003</c:v>
                </c:pt>
                <c:pt idx="4">
                  <c:v>29.605067900000002</c:v>
                </c:pt>
                <c:pt idx="5">
                  <c:v>28.321540849999998</c:v>
                </c:pt>
                <c:pt idx="6">
                  <c:v>32.506962350000002</c:v>
                </c:pt>
                <c:pt idx="7">
                  <c:v>24.296292350000002</c:v>
                </c:pt>
                <c:pt idx="8">
                  <c:v>23.510502100000004</c:v>
                </c:pt>
                <c:pt idx="9">
                  <c:v>22.298674050000002</c:v>
                </c:pt>
                <c:pt idx="10">
                  <c:v>17.467995049999999</c:v>
                </c:pt>
                <c:pt idx="11">
                  <c:v>13.8976328</c:v>
                </c:pt>
                <c:pt idx="12">
                  <c:v>2.8931550000000001</c:v>
                </c:pt>
                <c:pt idx="13">
                  <c:v>2.9318429999999998</c:v>
                </c:pt>
                <c:pt idx="14">
                  <c:v>-3.1266113</c:v>
                </c:pt>
                <c:pt idx="15">
                  <c:v>-3.5501360000000002</c:v>
                </c:pt>
                <c:pt idx="16">
                  <c:v>-5.2493967499999998</c:v>
                </c:pt>
                <c:pt idx="17">
                  <c:v>-4.8104006000000004</c:v>
                </c:pt>
                <c:pt idx="18">
                  <c:v>-3.1431987499999998</c:v>
                </c:pt>
                <c:pt idx="19">
                  <c:v>-8.7373364000000002</c:v>
                </c:pt>
                <c:pt idx="20">
                  <c:v>-8.642878249999999</c:v>
                </c:pt>
                <c:pt idx="21">
                  <c:v>-11.999041250000001</c:v>
                </c:pt>
                <c:pt idx="22">
                  <c:v>-7.99215125</c:v>
                </c:pt>
                <c:pt idx="23">
                  <c:v>-4.4162442500000001</c:v>
                </c:pt>
                <c:pt idx="24">
                  <c:v>-7.2418531999999995</c:v>
                </c:pt>
                <c:pt idx="25">
                  <c:v>-7.0298374999999993</c:v>
                </c:pt>
                <c:pt idx="26">
                  <c:v>-8.6975460499999997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6-0087-440A-8240-013473600136}"/>
            </c:ext>
          </c:extLst>
        </c:ser>
        <c:ser>
          <c:idx val="7"/>
          <c:order val="7"/>
          <c:tx>
            <c:strRef>
              <c:f>'interaction CMP432 and CMP444'!$S$222</c:f>
              <c:strCache>
                <c:ptCount val="1"/>
                <c:pt idx="0">
                  <c:v>2029/30 CMP423  &amp; CMP444 WACM7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val>
            <c:numRef>
              <c:f>'interaction CMP432 and CMP444'!$S$223:$S$249</c:f>
              <c:numCache>
                <c:formatCode>0.000000_)</c:formatCode>
                <c:ptCount val="27"/>
                <c:pt idx="0">
                  <c:v>42.32806265</c:v>
                </c:pt>
                <c:pt idx="1">
                  <c:v>32.819741749999999</c:v>
                </c:pt>
                <c:pt idx="2">
                  <c:v>29.875776250000001</c:v>
                </c:pt>
                <c:pt idx="3">
                  <c:v>38.777569249999999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-1.8206598500000002</c:v>
                </c:pt>
                <c:pt idx="13">
                  <c:v>-1.7434858500000001</c:v>
                </c:pt>
                <c:pt idx="14">
                  <c:v>-4.3583904000000002</c:v>
                </c:pt>
                <c:pt idx="15">
                  <c:v>-4.3583904000000002</c:v>
                </c:pt>
                <c:pt idx="16">
                  <c:v>-4.3583904000000002</c:v>
                </c:pt>
                <c:pt idx="17">
                  <c:v>-4.3583904000000002</c:v>
                </c:pt>
                <c:pt idx="18">
                  <c:v>-4.3583904000000002</c:v>
                </c:pt>
                <c:pt idx="19">
                  <c:v>-4.3583904000000002</c:v>
                </c:pt>
                <c:pt idx="20">
                  <c:v>-4.3583904000000002</c:v>
                </c:pt>
                <c:pt idx="21">
                  <c:v>-11.9411874</c:v>
                </c:pt>
                <c:pt idx="22">
                  <c:v>-7.9376294000000005</c:v>
                </c:pt>
                <c:pt idx="23">
                  <c:v>-4.3583904000000002</c:v>
                </c:pt>
                <c:pt idx="24">
                  <c:v>-4.3583904000000002</c:v>
                </c:pt>
                <c:pt idx="25">
                  <c:v>-4.3583904000000002</c:v>
                </c:pt>
                <c:pt idx="26">
                  <c:v>-4.3583904000000002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7-0087-440A-8240-013473600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942024"/>
        <c:axId val="121944072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'interaction CMP432 and CMP444'!$H$222</c15:sqref>
                        </c15:formulaRef>
                      </c:ext>
                    </c:extLst>
                    <c:strCache>
                      <c:ptCount val="1"/>
                      <c:pt idx="0">
                        <c:v>2029/30 CMP444 WACM1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'interaction CMP432 and CMP444'!$H$223:$H$249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28.49358805</c:v>
                      </c:pt>
                      <c:pt idx="1">
                        <c:v>26.284554249999999</c:v>
                      </c:pt>
                      <c:pt idx="2">
                        <c:v>28.49358805</c:v>
                      </c:pt>
                      <c:pt idx="3">
                        <c:v>28.49358805</c:v>
                      </c:pt>
                      <c:pt idx="4">
                        <c:v>28.49358805</c:v>
                      </c:pt>
                      <c:pt idx="5">
                        <c:v>28.032219049999998</c:v>
                      </c:pt>
                      <c:pt idx="6">
                        <c:v>28.49358805</c:v>
                      </c:pt>
                      <c:pt idx="7">
                        <c:v>25.094652050000001</c:v>
                      </c:pt>
                      <c:pt idx="8">
                        <c:v>24.58211305</c:v>
                      </c:pt>
                      <c:pt idx="9">
                        <c:v>23.492356050000001</c:v>
                      </c:pt>
                      <c:pt idx="10">
                        <c:v>18.661677049999998</c:v>
                      </c:pt>
                      <c:pt idx="11">
                        <c:v>15.091314799999999</c:v>
                      </c:pt>
                      <c:pt idx="12">
                        <c:v>4.0868370000000001</c:v>
                      </c:pt>
                      <c:pt idx="13">
                        <c:v>4.1255249999999997</c:v>
                      </c:pt>
                      <c:pt idx="14">
                        <c:v>-1.9329293000000001</c:v>
                      </c:pt>
                      <c:pt idx="15">
                        <c:v>-2.3564540000000003</c:v>
                      </c:pt>
                      <c:pt idx="16">
                        <c:v>-4.0557147499999999</c:v>
                      </c:pt>
                      <c:pt idx="17">
                        <c:v>-3.6167186</c:v>
                      </c:pt>
                      <c:pt idx="18">
                        <c:v>-1.9495167500000001</c:v>
                      </c:pt>
                      <c:pt idx="19">
                        <c:v>-6.5236574000000003</c:v>
                      </c:pt>
                      <c:pt idx="20">
                        <c:v>-6.5236574000000003</c:v>
                      </c:pt>
                      <c:pt idx="21">
                        <c:v>-3.2339072500000001</c:v>
                      </c:pt>
                      <c:pt idx="22">
                        <c:v>-3.2339072500000001</c:v>
                      </c:pt>
                      <c:pt idx="23">
                        <c:v>-3.2225622500000002</c:v>
                      </c:pt>
                      <c:pt idx="24">
                        <c:v>-6.0481712000000005</c:v>
                      </c:pt>
                      <c:pt idx="25">
                        <c:v>-5.8361555000000003</c:v>
                      </c:pt>
                      <c:pt idx="26">
                        <c:v>-6.5236574000000003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4-0087-440A-8240-013473600136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'interaction CMP432 and CMP444'!$K$222</c15:sqref>
                        </c15:formulaRef>
                      </c:ext>
                    </c:extLst>
                    <c:strCache>
                      <c:ptCount val="1"/>
                      <c:pt idx="0">
                        <c:v>2029/30 CMP423  &amp; CMP444 WACM1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prstDash val="sysDash"/>
                    <a:round/>
                  </a:ln>
                  <a:effectLst/>
                </c:spPr>
                <c:marker>
                  <c:symbol val="diamond"/>
                  <c:size val="12"/>
                  <c:spPr>
                    <a:solidFill>
                      <a:schemeClr val="accent2"/>
                    </a:solidFill>
                    <a:ln w="9525">
                      <a:noFill/>
                    </a:ln>
                    <a:effectLst/>
                  </c:spPr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'interaction CMP432 and CMP444'!$K$223:$K$249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31.67885205</c:v>
                      </c:pt>
                      <c:pt idx="1">
                        <c:v>25.014948750000002</c:v>
                      </c:pt>
                      <c:pt idx="2">
                        <c:v>29.875776250000001</c:v>
                      </c:pt>
                      <c:pt idx="3">
                        <c:v>31.06706625</c:v>
                      </c:pt>
                      <c:pt idx="4">
                        <c:v>23.88205795</c:v>
                      </c:pt>
                      <c:pt idx="5">
                        <c:v>22.597539900000001</c:v>
                      </c:pt>
                      <c:pt idx="6">
                        <c:v>26.792976849999999</c:v>
                      </c:pt>
                      <c:pt idx="7">
                        <c:v>18.572291849999999</c:v>
                      </c:pt>
                      <c:pt idx="8">
                        <c:v>17.78823225</c:v>
                      </c:pt>
                      <c:pt idx="9">
                        <c:v>16.581470549999999</c:v>
                      </c:pt>
                      <c:pt idx="10">
                        <c:v>11.74253955</c:v>
                      </c:pt>
                      <c:pt idx="11">
                        <c:v>8.1755209000000004</c:v>
                      </c:pt>
                      <c:pt idx="12">
                        <c:v>-1.8206598500000002</c:v>
                      </c:pt>
                      <c:pt idx="13">
                        <c:v>-1.7434858500000001</c:v>
                      </c:pt>
                      <c:pt idx="14">
                        <c:v>-3.3383934000000002</c:v>
                      </c:pt>
                      <c:pt idx="15">
                        <c:v>-3.3383934000000002</c:v>
                      </c:pt>
                      <c:pt idx="16">
                        <c:v>-3.3383934000000002</c:v>
                      </c:pt>
                      <c:pt idx="17">
                        <c:v>-3.3383934000000002</c:v>
                      </c:pt>
                      <c:pt idx="18">
                        <c:v>-3.3383934000000002</c:v>
                      </c:pt>
                      <c:pt idx="19">
                        <c:v>-3.3383934000000002</c:v>
                      </c:pt>
                      <c:pt idx="20">
                        <c:v>-3.3383934000000002</c:v>
                      </c:pt>
                      <c:pt idx="21">
                        <c:v>-10.924522400000001</c:v>
                      </c:pt>
                      <c:pt idx="22">
                        <c:v>-6.9176324000000005</c:v>
                      </c:pt>
                      <c:pt idx="23">
                        <c:v>-3.3383934000000002</c:v>
                      </c:pt>
                      <c:pt idx="24">
                        <c:v>-3.3383934000000002</c:v>
                      </c:pt>
                      <c:pt idx="25">
                        <c:v>-3.3383934000000002</c:v>
                      </c:pt>
                      <c:pt idx="26">
                        <c:v>-3.3383934000000002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087-440A-8240-013473600136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'interaction CMP432 and CMP444'!$M$222</c15:sqref>
                        </c15:formulaRef>
                      </c:ext>
                    </c:extLst>
                    <c:strCache>
                      <c:ptCount val="1"/>
                      <c:pt idx="0">
                        <c:v>2029/30 CMP444 WACM4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'interaction CMP432 and CMP444'!$M$223:$M$249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34.489186400000001</c:v>
                      </c:pt>
                      <c:pt idx="1">
                        <c:v>31.243774249999994</c:v>
                      </c:pt>
                      <c:pt idx="2">
                        <c:v>34.202227399999998</c:v>
                      </c:pt>
                      <c:pt idx="3">
                        <c:v>34.489186400000001</c:v>
                      </c:pt>
                      <c:pt idx="4">
                        <c:v>30.218630400000002</c:v>
                      </c:pt>
                      <c:pt idx="5">
                        <c:v>29.284478399999998</c:v>
                      </c:pt>
                      <c:pt idx="6">
                        <c:v>33.848130349999998</c:v>
                      </c:pt>
                      <c:pt idx="7">
                        <c:v>18.937820299999998</c:v>
                      </c:pt>
                      <c:pt idx="8">
                        <c:v>18.937820299999998</c:v>
                      </c:pt>
                      <c:pt idx="9">
                        <c:v>18.937820299999998</c:v>
                      </c:pt>
                      <c:pt idx="10">
                        <c:v>17.2195353</c:v>
                      </c:pt>
                      <c:pt idx="11">
                        <c:v>15.307195799999999</c:v>
                      </c:pt>
                      <c:pt idx="12">
                        <c:v>4.3027180000000005</c:v>
                      </c:pt>
                      <c:pt idx="13">
                        <c:v>4.3414059999999992</c:v>
                      </c:pt>
                      <c:pt idx="14">
                        <c:v>-1.7170483000000001</c:v>
                      </c:pt>
                      <c:pt idx="15">
                        <c:v>-2.1405729999999998</c:v>
                      </c:pt>
                      <c:pt idx="16">
                        <c:v>-3.8398337499999999</c:v>
                      </c:pt>
                      <c:pt idx="17">
                        <c:v>-3.4008376</c:v>
                      </c:pt>
                      <c:pt idx="18">
                        <c:v>-1.7336357500000001</c:v>
                      </c:pt>
                      <c:pt idx="19">
                        <c:v>-6.9413957500000008</c:v>
                      </c:pt>
                      <c:pt idx="20">
                        <c:v>-6.9413957500000008</c:v>
                      </c:pt>
                      <c:pt idx="21">
                        <c:v>-9.8532392499999997</c:v>
                      </c:pt>
                      <c:pt idx="22">
                        <c:v>-6.5825882500000006</c:v>
                      </c:pt>
                      <c:pt idx="23">
                        <c:v>-3.0066812500000002</c:v>
                      </c:pt>
                      <c:pt idx="24">
                        <c:v>-5.8322902000000001</c:v>
                      </c:pt>
                      <c:pt idx="25">
                        <c:v>-5.6202744999999998</c:v>
                      </c:pt>
                      <c:pt idx="26">
                        <c:v>-6.9413957500000008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087-440A-8240-013473600136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'interaction CMP432 and CMP444'!$O$222</c15:sqref>
                        </c15:formulaRef>
                      </c:ext>
                    </c:extLst>
                    <c:strCache>
                      <c:ptCount val="1"/>
                      <c:pt idx="0">
                        <c:v>2029/30 CMP423  &amp; CMP444 WACM4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prstDash val="sysDash"/>
                    <a:round/>
                  </a:ln>
                  <a:effectLst/>
                </c:spPr>
                <c:marker>
                  <c:symbol val="diamond"/>
                  <c:size val="12"/>
                  <c:spPr>
                    <a:solidFill>
                      <a:schemeClr val="accent2"/>
                    </a:solidFill>
                    <a:ln w="9525">
                      <a:noFill/>
                    </a:ln>
                    <a:effectLst/>
                  </c:spPr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'interaction CMP432 and CMP444'!$O$223:$O$249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37.458569400000002</c:v>
                      </c:pt>
                      <c:pt idx="1">
                        <c:v>29.758287750000001</c:v>
                      </c:pt>
                      <c:pt idx="2">
                        <c:v>29.875776250000001</c:v>
                      </c:pt>
                      <c:pt idx="3">
                        <c:v>35.810405250000002</c:v>
                      </c:pt>
                      <c:pt idx="4">
                        <c:v>23.88205795</c:v>
                      </c:pt>
                      <c:pt idx="5">
                        <c:v>22.597539900000001</c:v>
                      </c:pt>
                      <c:pt idx="6">
                        <c:v>26.792976849999999</c:v>
                      </c:pt>
                      <c:pt idx="7">
                        <c:v>18.572291849999999</c:v>
                      </c:pt>
                      <c:pt idx="8">
                        <c:v>17.78823225</c:v>
                      </c:pt>
                      <c:pt idx="9">
                        <c:v>16.581470549999999</c:v>
                      </c:pt>
                      <c:pt idx="10">
                        <c:v>11.74253955</c:v>
                      </c:pt>
                      <c:pt idx="11">
                        <c:v>8.1755209000000004</c:v>
                      </c:pt>
                      <c:pt idx="12">
                        <c:v>-1.8206598500000002</c:v>
                      </c:pt>
                      <c:pt idx="13">
                        <c:v>-1.7434858500000001</c:v>
                      </c:pt>
                      <c:pt idx="14">
                        <c:v>-3.9720127500000006</c:v>
                      </c:pt>
                      <c:pt idx="15">
                        <c:v>-3.9720127500000006</c:v>
                      </c:pt>
                      <c:pt idx="16">
                        <c:v>-3.9720127500000006</c:v>
                      </c:pt>
                      <c:pt idx="17">
                        <c:v>-3.9720127500000006</c:v>
                      </c:pt>
                      <c:pt idx="18">
                        <c:v>-3.9720127500000006</c:v>
                      </c:pt>
                      <c:pt idx="19">
                        <c:v>-3.9720127500000006</c:v>
                      </c:pt>
                      <c:pt idx="20">
                        <c:v>-3.9720127500000006</c:v>
                      </c:pt>
                      <c:pt idx="21">
                        <c:v>-10.818570750000001</c:v>
                      </c:pt>
                      <c:pt idx="22">
                        <c:v>-7.5512517500000005</c:v>
                      </c:pt>
                      <c:pt idx="23">
                        <c:v>-3.9720127500000006</c:v>
                      </c:pt>
                      <c:pt idx="24">
                        <c:v>-3.9720127500000006</c:v>
                      </c:pt>
                      <c:pt idx="25">
                        <c:v>-3.9720127500000006</c:v>
                      </c:pt>
                      <c:pt idx="26">
                        <c:v>-3.9720127500000006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087-440A-8240-013473600136}"/>
                  </c:ext>
                </c:extLst>
              </c15:ser>
            </c15:filteredLineSeries>
          </c:ext>
        </c:extLst>
      </c:lineChart>
      <c:catAx>
        <c:axId val="121942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44072"/>
        <c:crosses val="autoZero"/>
        <c:auto val="1"/>
        <c:lblAlgn val="ctr"/>
        <c:lblOffset val="100"/>
        <c:noMultiLvlLbl val="0"/>
      </c:catAx>
      <c:valAx>
        <c:axId val="12194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42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267433235071279"/>
          <c:y val="0.17346313528990695"/>
          <c:w val="0.24125696129200688"/>
          <c:h val="0.646255547602004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45%</a:t>
            </a:r>
            <a:r>
              <a:rPr lang="en-GB" baseline="0"/>
              <a:t> Intermittent Low Carbon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>
        <c:manualLayout>
          <c:layoutTarget val="inner"/>
          <c:xMode val="edge"/>
          <c:yMode val="edge"/>
          <c:x val="3.8335826918583289E-2"/>
          <c:y val="0.10805690765926987"/>
          <c:w val="0.67414428199895959"/>
          <c:h val="0.81841267000715823"/>
        </c:manualLayout>
      </c:layout>
      <c:lineChart>
        <c:grouping val="standard"/>
        <c:varyColors val="0"/>
        <c:ser>
          <c:idx val="0"/>
          <c:order val="0"/>
          <c:tx>
            <c:strRef>
              <c:f>'interaction CMP432 and CMP444'!$E$222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'interaction CMP432 and CMP444'!$C$223:$C$249</c:f>
              <c:numCache>
                <c:formatCode>General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'interaction CMP432 and CMP444'!$E$223:$E$249</c:f>
              <c:numCache>
                <c:formatCode>0.000000_)</c:formatCode>
                <c:ptCount val="27"/>
                <c:pt idx="0">
                  <c:v>48.050608400000002</c:v>
                </c:pt>
                <c:pt idx="1">
                  <c:v>38.543167249999996</c:v>
                </c:pt>
                <c:pt idx="2">
                  <c:v>35.598554350000001</c:v>
                </c:pt>
                <c:pt idx="3">
                  <c:v>44.497632350000003</c:v>
                </c:pt>
                <c:pt idx="4">
                  <c:v>29.605067900000002</c:v>
                </c:pt>
                <c:pt idx="5">
                  <c:v>28.321540849999998</c:v>
                </c:pt>
                <c:pt idx="6">
                  <c:v>32.506962350000002</c:v>
                </c:pt>
                <c:pt idx="7">
                  <c:v>24.296292350000002</c:v>
                </c:pt>
                <c:pt idx="8">
                  <c:v>23.510502100000004</c:v>
                </c:pt>
                <c:pt idx="9">
                  <c:v>22.298674050000002</c:v>
                </c:pt>
                <c:pt idx="10">
                  <c:v>17.467995049999999</c:v>
                </c:pt>
                <c:pt idx="11">
                  <c:v>13.8976328</c:v>
                </c:pt>
                <c:pt idx="12">
                  <c:v>2.8931550000000001</c:v>
                </c:pt>
                <c:pt idx="13">
                  <c:v>2.9318429999999998</c:v>
                </c:pt>
                <c:pt idx="14">
                  <c:v>-3.1266113</c:v>
                </c:pt>
                <c:pt idx="15">
                  <c:v>-3.5501360000000002</c:v>
                </c:pt>
                <c:pt idx="16">
                  <c:v>-5.2493967499999998</c:v>
                </c:pt>
                <c:pt idx="17">
                  <c:v>-4.8104006000000004</c:v>
                </c:pt>
                <c:pt idx="18">
                  <c:v>-3.1431987499999998</c:v>
                </c:pt>
                <c:pt idx="19">
                  <c:v>-8.7373364000000002</c:v>
                </c:pt>
                <c:pt idx="20">
                  <c:v>-8.642878249999999</c:v>
                </c:pt>
                <c:pt idx="21">
                  <c:v>-11.999041250000001</c:v>
                </c:pt>
                <c:pt idx="22">
                  <c:v>-7.99215125</c:v>
                </c:pt>
                <c:pt idx="23">
                  <c:v>-4.4162442500000001</c:v>
                </c:pt>
                <c:pt idx="24">
                  <c:v>-7.2418531999999995</c:v>
                </c:pt>
                <c:pt idx="25">
                  <c:v>-7.0298374999999993</c:v>
                </c:pt>
                <c:pt idx="26">
                  <c:v>-8.6975460499999997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62-4B71-953B-1AE060665738}"/>
            </c:ext>
          </c:extLst>
        </c:ser>
        <c:ser>
          <c:idx val="1"/>
          <c:order val="1"/>
          <c:tx>
            <c:strRef>
              <c:f>'interaction CMP432 and CMP444'!$G$222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'interaction CMP432 and CMP444'!$G$223:$G$249</c:f>
              <c:numCache>
                <c:formatCode>0.000000_)</c:formatCode>
                <c:ptCount val="27"/>
                <c:pt idx="0">
                  <c:v>42.32806265</c:v>
                </c:pt>
                <c:pt idx="1">
                  <c:v>32.819741749999999</c:v>
                </c:pt>
                <c:pt idx="2">
                  <c:v>29.875776250000001</c:v>
                </c:pt>
                <c:pt idx="3">
                  <c:v>38.777569249999999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-1.8206598500000002</c:v>
                </c:pt>
                <c:pt idx="13">
                  <c:v>-1.7434858500000001</c:v>
                </c:pt>
                <c:pt idx="14">
                  <c:v>-5.8140238499999999</c:v>
                </c:pt>
                <c:pt idx="15">
                  <c:v>-6.1674372000000002</c:v>
                </c:pt>
                <c:pt idx="16">
                  <c:v>-7.8666673500000002</c:v>
                </c:pt>
                <c:pt idx="17">
                  <c:v>-7.4277018000000004</c:v>
                </c:pt>
                <c:pt idx="18">
                  <c:v>-5.7604882500000008</c:v>
                </c:pt>
                <c:pt idx="19">
                  <c:v>-11.3546376</c:v>
                </c:pt>
                <c:pt idx="20">
                  <c:v>-11.260179450000001</c:v>
                </c:pt>
                <c:pt idx="21">
                  <c:v>-14.6181755</c:v>
                </c:pt>
                <c:pt idx="22">
                  <c:v>-10.611285500000001</c:v>
                </c:pt>
                <c:pt idx="23">
                  <c:v>-7.0320465000000008</c:v>
                </c:pt>
                <c:pt idx="24">
                  <c:v>-9.8591543999999995</c:v>
                </c:pt>
                <c:pt idx="25">
                  <c:v>-9.6471386999999993</c:v>
                </c:pt>
                <c:pt idx="26">
                  <c:v>-11.31468705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62-4B71-953B-1AE060665738}"/>
            </c:ext>
          </c:extLst>
        </c:ser>
        <c:ser>
          <c:idx val="3"/>
          <c:order val="3"/>
          <c:tx>
            <c:strRef>
              <c:f>'interaction CMP432 and CMP444'!$K$222</c:f>
              <c:strCache>
                <c:ptCount val="1"/>
                <c:pt idx="0">
                  <c:v>2029/30 CMP423  &amp; CMP444 WACM1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val>
            <c:numRef>
              <c:f>'interaction CMP432 and CMP444'!$K$223:$K$249</c:f>
              <c:numCache>
                <c:formatCode>0.000000_)</c:formatCode>
                <c:ptCount val="27"/>
                <c:pt idx="0">
                  <c:v>31.67885205</c:v>
                </c:pt>
                <c:pt idx="1">
                  <c:v>25.014948750000002</c:v>
                </c:pt>
                <c:pt idx="2">
                  <c:v>29.875776250000001</c:v>
                </c:pt>
                <c:pt idx="3">
                  <c:v>31.06706625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-1.8206598500000002</c:v>
                </c:pt>
                <c:pt idx="13">
                  <c:v>-1.7434858500000001</c:v>
                </c:pt>
                <c:pt idx="14">
                  <c:v>-3.3383934000000002</c:v>
                </c:pt>
                <c:pt idx="15">
                  <c:v>-3.3383934000000002</c:v>
                </c:pt>
                <c:pt idx="16">
                  <c:v>-3.3383934000000002</c:v>
                </c:pt>
                <c:pt idx="17">
                  <c:v>-3.3383934000000002</c:v>
                </c:pt>
                <c:pt idx="18">
                  <c:v>-3.3383934000000002</c:v>
                </c:pt>
                <c:pt idx="19">
                  <c:v>-3.3383934000000002</c:v>
                </c:pt>
                <c:pt idx="20">
                  <c:v>-3.3383934000000002</c:v>
                </c:pt>
                <c:pt idx="21">
                  <c:v>-10.924522400000001</c:v>
                </c:pt>
                <c:pt idx="22">
                  <c:v>-6.9176324000000005</c:v>
                </c:pt>
                <c:pt idx="23">
                  <c:v>-3.3383934000000002</c:v>
                </c:pt>
                <c:pt idx="24">
                  <c:v>-3.3383934000000002</c:v>
                </c:pt>
                <c:pt idx="25">
                  <c:v>-3.3383934000000002</c:v>
                </c:pt>
                <c:pt idx="26">
                  <c:v>-3.3383934000000002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5-0762-4B71-953B-1AE060665738}"/>
            </c:ext>
          </c:extLst>
        </c:ser>
        <c:ser>
          <c:idx val="5"/>
          <c:order val="5"/>
          <c:tx>
            <c:strRef>
              <c:f>'interaction CMP432 and CMP444'!$O$222</c:f>
              <c:strCache>
                <c:ptCount val="1"/>
                <c:pt idx="0">
                  <c:v>2029/30 CMP423  &amp; CMP444 WACM4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chemeClr val="accent5"/>
              </a:solidFill>
              <a:ln w="9525">
                <a:noFill/>
              </a:ln>
              <a:effectLst/>
            </c:spPr>
          </c:marker>
          <c:val>
            <c:numRef>
              <c:f>'interaction CMP432 and CMP444'!$O$223:$O$249</c:f>
              <c:numCache>
                <c:formatCode>0.000000_)</c:formatCode>
                <c:ptCount val="27"/>
                <c:pt idx="0">
                  <c:v>37.458569400000002</c:v>
                </c:pt>
                <c:pt idx="1">
                  <c:v>29.758287750000001</c:v>
                </c:pt>
                <c:pt idx="2">
                  <c:v>29.875776250000001</c:v>
                </c:pt>
                <c:pt idx="3">
                  <c:v>35.810405250000002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-1.8206598500000002</c:v>
                </c:pt>
                <c:pt idx="13">
                  <c:v>-1.7434858500000001</c:v>
                </c:pt>
                <c:pt idx="14">
                  <c:v>-3.9720127500000006</c:v>
                </c:pt>
                <c:pt idx="15">
                  <c:v>-3.9720127500000006</c:v>
                </c:pt>
                <c:pt idx="16">
                  <c:v>-3.9720127500000006</c:v>
                </c:pt>
                <c:pt idx="17">
                  <c:v>-3.9720127500000006</c:v>
                </c:pt>
                <c:pt idx="18">
                  <c:v>-3.9720127500000006</c:v>
                </c:pt>
                <c:pt idx="19">
                  <c:v>-3.9720127500000006</c:v>
                </c:pt>
                <c:pt idx="20">
                  <c:v>-3.9720127500000006</c:v>
                </c:pt>
                <c:pt idx="21">
                  <c:v>-10.818570750000001</c:v>
                </c:pt>
                <c:pt idx="22">
                  <c:v>-7.5512517500000005</c:v>
                </c:pt>
                <c:pt idx="23">
                  <c:v>-3.9720127500000006</c:v>
                </c:pt>
                <c:pt idx="24">
                  <c:v>-3.9720127500000006</c:v>
                </c:pt>
                <c:pt idx="25">
                  <c:v>-3.9720127500000006</c:v>
                </c:pt>
                <c:pt idx="26">
                  <c:v>-3.9720127500000006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7-0762-4B71-953B-1AE060665738}"/>
            </c:ext>
          </c:extLst>
        </c:ser>
        <c:ser>
          <c:idx val="7"/>
          <c:order val="7"/>
          <c:tx>
            <c:strRef>
              <c:f>'interaction CMP432 and CMP444'!$S$222</c:f>
              <c:strCache>
                <c:ptCount val="1"/>
                <c:pt idx="0">
                  <c:v>2029/30 CMP423  &amp; CMP444 WACM7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val>
            <c:numRef>
              <c:f>'interaction CMP432 and CMP444'!$S$223:$S$249</c:f>
              <c:numCache>
                <c:formatCode>0.000000_)</c:formatCode>
                <c:ptCount val="27"/>
                <c:pt idx="0">
                  <c:v>42.32806265</c:v>
                </c:pt>
                <c:pt idx="1">
                  <c:v>32.819741749999999</c:v>
                </c:pt>
                <c:pt idx="2">
                  <c:v>29.875776250000001</c:v>
                </c:pt>
                <c:pt idx="3">
                  <c:v>38.777569249999999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-1.8206598500000002</c:v>
                </c:pt>
                <c:pt idx="13">
                  <c:v>-1.7434858500000001</c:v>
                </c:pt>
                <c:pt idx="14">
                  <c:v>-4.3583904000000002</c:v>
                </c:pt>
                <c:pt idx="15">
                  <c:v>-4.3583904000000002</c:v>
                </c:pt>
                <c:pt idx="16">
                  <c:v>-4.3583904000000002</c:v>
                </c:pt>
                <c:pt idx="17">
                  <c:v>-4.3583904000000002</c:v>
                </c:pt>
                <c:pt idx="18">
                  <c:v>-4.3583904000000002</c:v>
                </c:pt>
                <c:pt idx="19">
                  <c:v>-4.3583904000000002</c:v>
                </c:pt>
                <c:pt idx="20">
                  <c:v>-4.3583904000000002</c:v>
                </c:pt>
                <c:pt idx="21">
                  <c:v>-11.9411874</c:v>
                </c:pt>
                <c:pt idx="22">
                  <c:v>-7.9376294000000005</c:v>
                </c:pt>
                <c:pt idx="23">
                  <c:v>-4.3583904000000002</c:v>
                </c:pt>
                <c:pt idx="24">
                  <c:v>-4.3583904000000002</c:v>
                </c:pt>
                <c:pt idx="25">
                  <c:v>-4.3583904000000002</c:v>
                </c:pt>
                <c:pt idx="26">
                  <c:v>-4.3583904000000002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3-0762-4B71-953B-1AE060665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942024"/>
        <c:axId val="121944072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'interaction CMP432 and CMP444'!$H$222</c15:sqref>
                        </c15:formulaRef>
                      </c:ext>
                    </c:extLst>
                    <c:strCache>
                      <c:ptCount val="1"/>
                      <c:pt idx="0">
                        <c:v>2029/30 CMP444 WACM1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'interaction CMP432 and CMP444'!$H$223:$H$249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28.49358805</c:v>
                      </c:pt>
                      <c:pt idx="1">
                        <c:v>26.284554249999999</c:v>
                      </c:pt>
                      <c:pt idx="2">
                        <c:v>28.49358805</c:v>
                      </c:pt>
                      <c:pt idx="3">
                        <c:v>28.49358805</c:v>
                      </c:pt>
                      <c:pt idx="4">
                        <c:v>28.49358805</c:v>
                      </c:pt>
                      <c:pt idx="5">
                        <c:v>28.032219049999998</c:v>
                      </c:pt>
                      <c:pt idx="6">
                        <c:v>28.49358805</c:v>
                      </c:pt>
                      <c:pt idx="7">
                        <c:v>25.094652050000001</c:v>
                      </c:pt>
                      <c:pt idx="8">
                        <c:v>24.58211305</c:v>
                      </c:pt>
                      <c:pt idx="9">
                        <c:v>23.492356050000001</c:v>
                      </c:pt>
                      <c:pt idx="10">
                        <c:v>18.661677049999998</c:v>
                      </c:pt>
                      <c:pt idx="11">
                        <c:v>15.091314799999999</c:v>
                      </c:pt>
                      <c:pt idx="12">
                        <c:v>4.0868370000000001</c:v>
                      </c:pt>
                      <c:pt idx="13">
                        <c:v>4.1255249999999997</c:v>
                      </c:pt>
                      <c:pt idx="14">
                        <c:v>-1.9329293000000001</c:v>
                      </c:pt>
                      <c:pt idx="15">
                        <c:v>-2.3564540000000003</c:v>
                      </c:pt>
                      <c:pt idx="16">
                        <c:v>-4.0557147499999999</c:v>
                      </c:pt>
                      <c:pt idx="17">
                        <c:v>-3.6167186</c:v>
                      </c:pt>
                      <c:pt idx="18">
                        <c:v>-1.9495167500000001</c:v>
                      </c:pt>
                      <c:pt idx="19">
                        <c:v>-6.5236574000000003</c:v>
                      </c:pt>
                      <c:pt idx="20">
                        <c:v>-6.5236574000000003</c:v>
                      </c:pt>
                      <c:pt idx="21">
                        <c:v>-3.2339072500000001</c:v>
                      </c:pt>
                      <c:pt idx="22">
                        <c:v>-3.2339072500000001</c:v>
                      </c:pt>
                      <c:pt idx="23">
                        <c:v>-3.2225622500000002</c:v>
                      </c:pt>
                      <c:pt idx="24">
                        <c:v>-6.0481712000000005</c:v>
                      </c:pt>
                      <c:pt idx="25">
                        <c:v>-5.8361555000000003</c:v>
                      </c:pt>
                      <c:pt idx="26">
                        <c:v>-6.5236574000000003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4-0762-4B71-953B-1AE060665738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'interaction CMP432 and CMP444'!$M$222</c15:sqref>
                        </c15:formulaRef>
                      </c:ext>
                    </c:extLst>
                    <c:strCache>
                      <c:ptCount val="1"/>
                      <c:pt idx="0">
                        <c:v>2029/30 CMP444 WACM4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'interaction CMP432 and CMP444'!$M$223:$M$249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34.489186400000001</c:v>
                      </c:pt>
                      <c:pt idx="1">
                        <c:v>31.243774249999994</c:v>
                      </c:pt>
                      <c:pt idx="2">
                        <c:v>34.202227399999998</c:v>
                      </c:pt>
                      <c:pt idx="3">
                        <c:v>34.489186400000001</c:v>
                      </c:pt>
                      <c:pt idx="4">
                        <c:v>30.218630400000002</c:v>
                      </c:pt>
                      <c:pt idx="5">
                        <c:v>29.284478399999998</c:v>
                      </c:pt>
                      <c:pt idx="6">
                        <c:v>33.848130349999998</c:v>
                      </c:pt>
                      <c:pt idx="7">
                        <c:v>18.937820299999998</c:v>
                      </c:pt>
                      <c:pt idx="8">
                        <c:v>18.937820299999998</c:v>
                      </c:pt>
                      <c:pt idx="9">
                        <c:v>18.937820299999998</c:v>
                      </c:pt>
                      <c:pt idx="10">
                        <c:v>17.2195353</c:v>
                      </c:pt>
                      <c:pt idx="11">
                        <c:v>15.307195799999999</c:v>
                      </c:pt>
                      <c:pt idx="12">
                        <c:v>4.3027180000000005</c:v>
                      </c:pt>
                      <c:pt idx="13">
                        <c:v>4.3414059999999992</c:v>
                      </c:pt>
                      <c:pt idx="14">
                        <c:v>-1.7170483000000001</c:v>
                      </c:pt>
                      <c:pt idx="15">
                        <c:v>-2.1405729999999998</c:v>
                      </c:pt>
                      <c:pt idx="16">
                        <c:v>-3.8398337499999999</c:v>
                      </c:pt>
                      <c:pt idx="17">
                        <c:v>-3.4008376</c:v>
                      </c:pt>
                      <c:pt idx="18">
                        <c:v>-1.7336357500000001</c:v>
                      </c:pt>
                      <c:pt idx="19">
                        <c:v>-6.9413957500000008</c:v>
                      </c:pt>
                      <c:pt idx="20">
                        <c:v>-6.9413957500000008</c:v>
                      </c:pt>
                      <c:pt idx="21">
                        <c:v>-9.8532392499999997</c:v>
                      </c:pt>
                      <c:pt idx="22">
                        <c:v>-6.5825882500000006</c:v>
                      </c:pt>
                      <c:pt idx="23">
                        <c:v>-3.0066812500000002</c:v>
                      </c:pt>
                      <c:pt idx="24">
                        <c:v>-5.8322902000000001</c:v>
                      </c:pt>
                      <c:pt idx="25">
                        <c:v>-5.6202744999999998</c:v>
                      </c:pt>
                      <c:pt idx="26">
                        <c:v>-6.9413957500000008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762-4B71-953B-1AE060665738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'interaction CMP432 and CMP444'!$Q$222</c15:sqref>
                        </c15:formulaRef>
                      </c:ext>
                    </c:extLst>
                    <c:strCache>
                      <c:ptCount val="1"/>
                      <c:pt idx="0">
                        <c:v>2029/30 CMP444 WACM7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'interaction CMP432 and CMP444'!$Q$223:$Q$249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48.050608400000002</c:v>
                      </c:pt>
                      <c:pt idx="1">
                        <c:v>38.543167249999996</c:v>
                      </c:pt>
                      <c:pt idx="2">
                        <c:v>35.598554350000001</c:v>
                      </c:pt>
                      <c:pt idx="3">
                        <c:v>44.497632350000003</c:v>
                      </c:pt>
                      <c:pt idx="4">
                        <c:v>29.605067900000002</c:v>
                      </c:pt>
                      <c:pt idx="5">
                        <c:v>28.321540849999998</c:v>
                      </c:pt>
                      <c:pt idx="6">
                        <c:v>32.506962350000002</c:v>
                      </c:pt>
                      <c:pt idx="7">
                        <c:v>24.296292350000002</c:v>
                      </c:pt>
                      <c:pt idx="8">
                        <c:v>23.510502100000004</c:v>
                      </c:pt>
                      <c:pt idx="9">
                        <c:v>22.298674050000002</c:v>
                      </c:pt>
                      <c:pt idx="10">
                        <c:v>17.467995049999999</c:v>
                      </c:pt>
                      <c:pt idx="11">
                        <c:v>13.8976328</c:v>
                      </c:pt>
                      <c:pt idx="12">
                        <c:v>2.8931550000000001</c:v>
                      </c:pt>
                      <c:pt idx="13">
                        <c:v>2.9318429999999998</c:v>
                      </c:pt>
                      <c:pt idx="14">
                        <c:v>-3.1266113</c:v>
                      </c:pt>
                      <c:pt idx="15">
                        <c:v>-3.5501360000000002</c:v>
                      </c:pt>
                      <c:pt idx="16">
                        <c:v>-5.2493967499999998</c:v>
                      </c:pt>
                      <c:pt idx="17">
                        <c:v>-4.8104006000000004</c:v>
                      </c:pt>
                      <c:pt idx="18">
                        <c:v>-3.1431987499999998</c:v>
                      </c:pt>
                      <c:pt idx="19">
                        <c:v>-8.7373364000000002</c:v>
                      </c:pt>
                      <c:pt idx="20">
                        <c:v>-8.642878249999999</c:v>
                      </c:pt>
                      <c:pt idx="21">
                        <c:v>-11.999041250000001</c:v>
                      </c:pt>
                      <c:pt idx="22">
                        <c:v>-7.99215125</c:v>
                      </c:pt>
                      <c:pt idx="23">
                        <c:v>-4.4162442500000001</c:v>
                      </c:pt>
                      <c:pt idx="24">
                        <c:v>-7.2418531999999995</c:v>
                      </c:pt>
                      <c:pt idx="25">
                        <c:v>-7.0298374999999993</c:v>
                      </c:pt>
                      <c:pt idx="26">
                        <c:v>-8.6975460499999997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762-4B71-953B-1AE060665738}"/>
                  </c:ext>
                </c:extLst>
              </c15:ser>
            </c15:filteredLineSeries>
          </c:ext>
        </c:extLst>
      </c:lineChart>
      <c:catAx>
        <c:axId val="121942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44072"/>
        <c:crosses val="autoZero"/>
        <c:auto val="1"/>
        <c:lblAlgn val="ctr"/>
        <c:lblOffset val="100"/>
        <c:noMultiLvlLbl val="0"/>
      </c:catAx>
      <c:valAx>
        <c:axId val="121944072"/>
        <c:scaling>
          <c:orientation val="minMax"/>
          <c:max val="7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42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586340829035822"/>
          <c:y val="0.17346313528990695"/>
          <c:w val="0.27806777602393978"/>
          <c:h val="0.646255547602004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40%</a:t>
            </a:r>
            <a:r>
              <a:rPr lang="en-GB" baseline="0"/>
              <a:t> Conventional Carbon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>
        <c:manualLayout>
          <c:layoutTarget val="inner"/>
          <c:xMode val="edge"/>
          <c:yMode val="edge"/>
          <c:x val="3.8335826918583289E-2"/>
          <c:y val="0.10805690765926987"/>
          <c:w val="0.67414428199895959"/>
          <c:h val="0.81841267000715823"/>
        </c:manualLayout>
      </c:layout>
      <c:lineChart>
        <c:grouping val="standard"/>
        <c:varyColors val="0"/>
        <c:ser>
          <c:idx val="0"/>
          <c:order val="0"/>
          <c:tx>
            <c:strRef>
              <c:f>'interaction CMP432 and CMP444'!$E$222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'interaction CMP432 and CMP444'!$C$223:$C$249</c:f>
              <c:numCache>
                <c:formatCode>General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'interaction CMP432 and CMP444'!$E$285:$E$311</c:f>
              <c:numCache>
                <c:formatCode>0.000000_)</c:formatCode>
                <c:ptCount val="27"/>
                <c:pt idx="0">
                  <c:v>27.978954000000002</c:v>
                </c:pt>
                <c:pt idx="1">
                  <c:v>19.968864200000002</c:v>
                </c:pt>
                <c:pt idx="2">
                  <c:v>21.778522400000004</c:v>
                </c:pt>
                <c:pt idx="3">
                  <c:v>25.259680600000003</c:v>
                </c:pt>
                <c:pt idx="4">
                  <c:v>18.981273200000004</c:v>
                </c:pt>
                <c:pt idx="5">
                  <c:v>19.3021928</c:v>
                </c:pt>
                <c:pt idx="6">
                  <c:v>18.795580000000001</c:v>
                </c:pt>
                <c:pt idx="7">
                  <c:v>15.975251000000004</c:v>
                </c:pt>
                <c:pt idx="8">
                  <c:v>13.979772400000002</c:v>
                </c:pt>
                <c:pt idx="9">
                  <c:v>12.966524200000002</c:v>
                </c:pt>
                <c:pt idx="10">
                  <c:v>11.165504599999998</c:v>
                </c:pt>
                <c:pt idx="11">
                  <c:v>7.4162680000000014</c:v>
                </c:pt>
                <c:pt idx="12">
                  <c:v>2.9068696000000003</c:v>
                </c:pt>
                <c:pt idx="13">
                  <c:v>0.53950880000000012</c:v>
                </c:pt>
                <c:pt idx="14">
                  <c:v>0.29210540000000051</c:v>
                </c:pt>
                <c:pt idx="15">
                  <c:v>-2.0585469999999999</c:v>
                </c:pt>
                <c:pt idx="16">
                  <c:v>-2.075412</c:v>
                </c:pt>
                <c:pt idx="17">
                  <c:v>-4.3079052000000004</c:v>
                </c:pt>
                <c:pt idx="18">
                  <c:v>-0.96358799999999967</c:v>
                </c:pt>
                <c:pt idx="19">
                  <c:v>2.192115199999999</c:v>
                </c:pt>
                <c:pt idx="20">
                  <c:v>-1.5999380000000007</c:v>
                </c:pt>
                <c:pt idx="21">
                  <c:v>-2.9129908000000002</c:v>
                </c:pt>
                <c:pt idx="22">
                  <c:v>-10.3013028</c:v>
                </c:pt>
                <c:pt idx="23">
                  <c:v>-6.7036420000000003</c:v>
                </c:pt>
                <c:pt idx="24">
                  <c:v>-7.2120113999999997</c:v>
                </c:pt>
                <c:pt idx="25">
                  <c:v>-4.0254130000000004</c:v>
                </c:pt>
                <c:pt idx="26">
                  <c:v>-4.8422935999999996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37-44A8-B4A9-8EB631F613CE}"/>
            </c:ext>
          </c:extLst>
        </c:ser>
        <c:ser>
          <c:idx val="1"/>
          <c:order val="1"/>
          <c:tx>
            <c:strRef>
              <c:f>'interaction CMP432 and CMP444'!$G$222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'interaction CMP432 and CMP444'!$G$285:$G$311</c:f>
              <c:numCache>
                <c:formatCode>0.000000_)</c:formatCode>
                <c:ptCount val="27"/>
                <c:pt idx="0">
                  <c:v>23.897107200000001</c:v>
                </c:pt>
                <c:pt idx="1">
                  <c:v>15.885517400000001</c:v>
                </c:pt>
                <c:pt idx="2">
                  <c:v>17.7133872</c:v>
                </c:pt>
                <c:pt idx="3">
                  <c:v>21.178077399999999</c:v>
                </c:pt>
                <c:pt idx="4">
                  <c:v>14.898453200000002</c:v>
                </c:pt>
                <c:pt idx="5">
                  <c:v>15.218945399999999</c:v>
                </c:pt>
                <c:pt idx="6">
                  <c:v>14.716315</c:v>
                </c:pt>
                <c:pt idx="7">
                  <c:v>11.900493000000001</c:v>
                </c:pt>
                <c:pt idx="8">
                  <c:v>9.897617799999999</c:v>
                </c:pt>
                <c:pt idx="9">
                  <c:v>8.8876090000000012</c:v>
                </c:pt>
                <c:pt idx="10">
                  <c:v>7.0830046000000007</c:v>
                </c:pt>
                <c:pt idx="11">
                  <c:v>3.3342800000000006</c:v>
                </c:pt>
                <c:pt idx="12">
                  <c:v>-1.1764788000000002</c:v>
                </c:pt>
                <c:pt idx="13">
                  <c:v>-3.5284452000000002</c:v>
                </c:pt>
                <c:pt idx="14">
                  <c:v>-3.7905782000000001</c:v>
                </c:pt>
                <c:pt idx="15">
                  <c:v>-6.1418294000000007</c:v>
                </c:pt>
                <c:pt idx="16">
                  <c:v>-6.1492792000000005</c:v>
                </c:pt>
                <c:pt idx="17">
                  <c:v>-8.3912536000000006</c:v>
                </c:pt>
                <c:pt idx="18">
                  <c:v>-4.9789910000000006</c:v>
                </c:pt>
                <c:pt idx="19">
                  <c:v>-1.8912332000000003</c:v>
                </c:pt>
                <c:pt idx="20">
                  <c:v>-5.6813334000000006</c:v>
                </c:pt>
                <c:pt idx="21">
                  <c:v>-6.9963396000000007</c:v>
                </c:pt>
                <c:pt idx="22">
                  <c:v>-14.3846516</c:v>
                </c:pt>
                <c:pt idx="23">
                  <c:v>-10.783723999999999</c:v>
                </c:pt>
                <c:pt idx="24">
                  <c:v>-11.2953598</c:v>
                </c:pt>
                <c:pt idx="25">
                  <c:v>-8.1076033999999986</c:v>
                </c:pt>
                <c:pt idx="26">
                  <c:v>-8.9204316000000006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37-44A8-B4A9-8EB631F613CE}"/>
            </c:ext>
          </c:extLst>
        </c:ser>
        <c:ser>
          <c:idx val="3"/>
          <c:order val="2"/>
          <c:tx>
            <c:strRef>
              <c:f>'interaction CMP432 and CMP444'!$K$222</c:f>
              <c:strCache>
                <c:ptCount val="1"/>
                <c:pt idx="0">
                  <c:v>2029/30 CMP423  &amp; CMP444 WACM1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val>
            <c:numRef>
              <c:f>'interaction CMP432 and CMP444'!$K$285:$K$311</c:f>
              <c:numCache>
                <c:formatCode>0.000000_)</c:formatCode>
                <c:ptCount val="27"/>
                <c:pt idx="0">
                  <c:v>18.2468188</c:v>
                </c:pt>
                <c:pt idx="1">
                  <c:v>12.763600199999999</c:v>
                </c:pt>
                <c:pt idx="2">
                  <c:v>17.7133872</c:v>
                </c:pt>
                <c:pt idx="3">
                  <c:v>18.093876199999997</c:v>
                </c:pt>
                <c:pt idx="4">
                  <c:v>14.898453200000002</c:v>
                </c:pt>
                <c:pt idx="5">
                  <c:v>15.218945399999999</c:v>
                </c:pt>
                <c:pt idx="6">
                  <c:v>14.716315</c:v>
                </c:pt>
                <c:pt idx="7">
                  <c:v>11.900493000000001</c:v>
                </c:pt>
                <c:pt idx="8">
                  <c:v>9.897617799999999</c:v>
                </c:pt>
                <c:pt idx="9">
                  <c:v>8.8876090000000012</c:v>
                </c:pt>
                <c:pt idx="10">
                  <c:v>7.0830046000000007</c:v>
                </c:pt>
                <c:pt idx="11">
                  <c:v>3.3342800000000006</c:v>
                </c:pt>
                <c:pt idx="12">
                  <c:v>-1.1764788000000002</c:v>
                </c:pt>
                <c:pt idx="13">
                  <c:v>-2.9798292000000002</c:v>
                </c:pt>
                <c:pt idx="14">
                  <c:v>-1.5900178</c:v>
                </c:pt>
                <c:pt idx="15">
                  <c:v>-3.6271238000000001</c:v>
                </c:pt>
                <c:pt idx="16">
                  <c:v>-2.1241468000000001</c:v>
                </c:pt>
                <c:pt idx="17">
                  <c:v>-4.3975248000000002</c:v>
                </c:pt>
                <c:pt idx="18">
                  <c:v>-2.8260177999999998</c:v>
                </c:pt>
                <c:pt idx="19">
                  <c:v>1.7904762000000001</c:v>
                </c:pt>
                <c:pt idx="20">
                  <c:v>1.3602542000000004</c:v>
                </c:pt>
                <c:pt idx="21">
                  <c:v>-3.7130924000000003</c:v>
                </c:pt>
                <c:pt idx="22">
                  <c:v>-5.8292204000000005</c:v>
                </c:pt>
                <c:pt idx="23">
                  <c:v>-4.3975248000000002</c:v>
                </c:pt>
                <c:pt idx="24">
                  <c:v>-4.3975248000000002</c:v>
                </c:pt>
                <c:pt idx="25">
                  <c:v>-2.4998298000000001</c:v>
                </c:pt>
                <c:pt idx="26">
                  <c:v>-1.8303928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37-44A8-B4A9-8EB631F613CE}"/>
            </c:ext>
          </c:extLst>
        </c:ser>
        <c:ser>
          <c:idx val="5"/>
          <c:order val="3"/>
          <c:tx>
            <c:strRef>
              <c:f>'interaction CMP432 and CMP444'!$O$222</c:f>
              <c:strCache>
                <c:ptCount val="1"/>
                <c:pt idx="0">
                  <c:v>2029/30 CMP423  &amp; CMP444 WACM4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chemeClr val="accent5"/>
              </a:solidFill>
              <a:ln w="9525">
                <a:noFill/>
              </a:ln>
              <a:effectLst/>
            </c:spPr>
          </c:marker>
          <c:val>
            <c:numRef>
              <c:f>'interaction CMP432 and CMP444'!$O$285:$O$311</c:f>
              <c:numCache>
                <c:formatCode>0.000000_)</c:formatCode>
                <c:ptCount val="27"/>
                <c:pt idx="0">
                  <c:v>21.0653796</c:v>
                </c:pt>
                <c:pt idx="1">
                  <c:v>14.660935800000001</c:v>
                </c:pt>
                <c:pt idx="2">
                  <c:v>17.7133872</c:v>
                </c:pt>
                <c:pt idx="3">
                  <c:v>19.991211799999999</c:v>
                </c:pt>
                <c:pt idx="4">
                  <c:v>14.898453200000002</c:v>
                </c:pt>
                <c:pt idx="5">
                  <c:v>15.218945399999999</c:v>
                </c:pt>
                <c:pt idx="6">
                  <c:v>14.716315</c:v>
                </c:pt>
                <c:pt idx="7">
                  <c:v>11.900493000000001</c:v>
                </c:pt>
                <c:pt idx="8">
                  <c:v>9.897617799999999</c:v>
                </c:pt>
                <c:pt idx="9">
                  <c:v>8.8876090000000012</c:v>
                </c:pt>
                <c:pt idx="10">
                  <c:v>7.0830046000000007</c:v>
                </c:pt>
                <c:pt idx="11">
                  <c:v>3.3342800000000006</c:v>
                </c:pt>
                <c:pt idx="12">
                  <c:v>-1.1764788000000002</c:v>
                </c:pt>
                <c:pt idx="13">
                  <c:v>-3.5284452000000002</c:v>
                </c:pt>
                <c:pt idx="14">
                  <c:v>-2.1532350000000005</c:v>
                </c:pt>
                <c:pt idx="15">
                  <c:v>-4.1903410000000001</c:v>
                </c:pt>
                <c:pt idx="16">
                  <c:v>-2.6873640000000005</c:v>
                </c:pt>
                <c:pt idx="17">
                  <c:v>-5.3195300000000003</c:v>
                </c:pt>
                <c:pt idx="18">
                  <c:v>-3.3892350000000002</c:v>
                </c:pt>
                <c:pt idx="19">
                  <c:v>-0.72365500000000038</c:v>
                </c:pt>
                <c:pt idx="20">
                  <c:v>-0.72365500000000038</c:v>
                </c:pt>
                <c:pt idx="21">
                  <c:v>-3.9804812000000007</c:v>
                </c:pt>
                <c:pt idx="22">
                  <c:v>-7.9157266000000002</c:v>
                </c:pt>
                <c:pt idx="23">
                  <c:v>-6.4840309999999999</c:v>
                </c:pt>
                <c:pt idx="24">
                  <c:v>-6.0623450000000005</c:v>
                </c:pt>
                <c:pt idx="25">
                  <c:v>-3.0630470000000005</c:v>
                </c:pt>
                <c:pt idx="26">
                  <c:v>-2.3936100000000007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37-44A8-B4A9-8EB631F613CE}"/>
            </c:ext>
          </c:extLst>
        </c:ser>
        <c:ser>
          <c:idx val="7"/>
          <c:order val="4"/>
          <c:tx>
            <c:strRef>
              <c:f>'interaction CMP432 and CMP444'!$S$222</c:f>
              <c:strCache>
                <c:ptCount val="1"/>
                <c:pt idx="0">
                  <c:v>2029/30 CMP423  &amp; CMP444 WACM7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val>
            <c:numRef>
              <c:f>'interaction CMP432 and CMP444'!$S$285:$S$311</c:f>
              <c:numCache>
                <c:formatCode>0.000000_)</c:formatCode>
                <c:ptCount val="27"/>
                <c:pt idx="0">
                  <c:v>23.897107200000001</c:v>
                </c:pt>
                <c:pt idx="1">
                  <c:v>15.885517400000001</c:v>
                </c:pt>
                <c:pt idx="2">
                  <c:v>17.7133872</c:v>
                </c:pt>
                <c:pt idx="3">
                  <c:v>21.178077399999999</c:v>
                </c:pt>
                <c:pt idx="4">
                  <c:v>14.898453200000002</c:v>
                </c:pt>
                <c:pt idx="5">
                  <c:v>15.218945399999999</c:v>
                </c:pt>
                <c:pt idx="6">
                  <c:v>14.716315</c:v>
                </c:pt>
                <c:pt idx="7">
                  <c:v>11.900493000000001</c:v>
                </c:pt>
                <c:pt idx="8">
                  <c:v>9.897617799999999</c:v>
                </c:pt>
                <c:pt idx="9">
                  <c:v>8.8876090000000012</c:v>
                </c:pt>
                <c:pt idx="10">
                  <c:v>7.0830046000000007</c:v>
                </c:pt>
                <c:pt idx="11">
                  <c:v>3.3342800000000006</c:v>
                </c:pt>
                <c:pt idx="12">
                  <c:v>-1.1764788000000002</c:v>
                </c:pt>
                <c:pt idx="13">
                  <c:v>-3.5284452000000002</c:v>
                </c:pt>
                <c:pt idx="14">
                  <c:v>-2.4966818000000002</c:v>
                </c:pt>
                <c:pt idx="15">
                  <c:v>-4.5337877999999998</c:v>
                </c:pt>
                <c:pt idx="16">
                  <c:v>-3.0308108000000002</c:v>
                </c:pt>
                <c:pt idx="17">
                  <c:v>-5.6629768</c:v>
                </c:pt>
                <c:pt idx="18">
                  <c:v>-3.7326817999999999</c:v>
                </c:pt>
                <c:pt idx="19">
                  <c:v>4.3276531999999985</c:v>
                </c:pt>
                <c:pt idx="20">
                  <c:v>0.45359020000000028</c:v>
                </c:pt>
                <c:pt idx="21">
                  <c:v>-4.6184236000000007</c:v>
                </c:pt>
                <c:pt idx="22">
                  <c:v>-9.7646604000000004</c:v>
                </c:pt>
                <c:pt idx="23">
                  <c:v>-8.3329648000000009</c:v>
                </c:pt>
                <c:pt idx="24">
                  <c:v>-6.4057918000000003</c:v>
                </c:pt>
                <c:pt idx="25">
                  <c:v>-3.4064938000000002</c:v>
                </c:pt>
                <c:pt idx="26">
                  <c:v>-2.7370568000000004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237-44A8-B4A9-8EB631F61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942024"/>
        <c:axId val="121944072"/>
        <c:extLst/>
      </c:lineChart>
      <c:catAx>
        <c:axId val="121942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44072"/>
        <c:crosses val="autoZero"/>
        <c:auto val="1"/>
        <c:lblAlgn val="ctr"/>
        <c:lblOffset val="100"/>
        <c:noMultiLvlLbl val="0"/>
      </c:catAx>
      <c:valAx>
        <c:axId val="121944072"/>
        <c:scaling>
          <c:orientation val="minMax"/>
          <c:max val="7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42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586340829035822"/>
          <c:y val="0.17346313528990695"/>
          <c:w val="0.27806777602393978"/>
          <c:h val="0.646255547602004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70% Conventional Low Carbon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>
        <c:manualLayout>
          <c:layoutTarget val="inner"/>
          <c:xMode val="edge"/>
          <c:yMode val="edge"/>
          <c:x val="3.8335826918583289E-2"/>
          <c:y val="0.10805690765926987"/>
          <c:w val="0.67414428199895959"/>
          <c:h val="0.81841267000715823"/>
        </c:manualLayout>
      </c:layout>
      <c:lineChart>
        <c:grouping val="standard"/>
        <c:varyColors val="0"/>
        <c:ser>
          <c:idx val="0"/>
          <c:order val="0"/>
          <c:tx>
            <c:strRef>
              <c:f>'interaction CMP432 and CMP444'!$E$222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'interaction CMP432 and CMP444'!$C$223:$C$249</c:f>
              <c:numCache>
                <c:formatCode>General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'interaction CMP432 and CMP444'!$E$254:$E$280</c:f>
              <c:numCache>
                <c:formatCode>0.000000_)</c:formatCode>
                <c:ptCount val="27"/>
                <c:pt idx="0">
                  <c:v>60.620594400000002</c:v>
                </c:pt>
                <c:pt idx="1">
                  <c:v>46.2722105</c:v>
                </c:pt>
                <c:pt idx="2">
                  <c:v>46.718521100000004</c:v>
                </c:pt>
                <c:pt idx="3">
                  <c:v>55.539126100000004</c:v>
                </c:pt>
                <c:pt idx="4">
                  <c:v>40.191187399999997</c:v>
                </c:pt>
                <c:pt idx="5">
                  <c:v>39.718699099999995</c:v>
                </c:pt>
                <c:pt idx="6">
                  <c:v>41.650827100000001</c:v>
                </c:pt>
                <c:pt idx="7">
                  <c:v>33.904096100000004</c:v>
                </c:pt>
                <c:pt idx="8">
                  <c:v>31.418926599999999</c:v>
                </c:pt>
                <c:pt idx="9">
                  <c:v>29.641528300000004</c:v>
                </c:pt>
                <c:pt idx="10">
                  <c:v>24.942101300000001</c:v>
                </c:pt>
                <c:pt idx="11">
                  <c:v>18.8579668</c:v>
                </c:pt>
                <c:pt idx="12">
                  <c:v>7.5059589999999998</c:v>
                </c:pt>
                <c:pt idx="13">
                  <c:v>5.1618109999999993</c:v>
                </c:pt>
                <c:pt idx="14">
                  <c:v>1.1184962000000001</c:v>
                </c:pt>
                <c:pt idx="15">
                  <c:v>-1.5060069999999999</c:v>
                </c:pt>
                <c:pt idx="16">
                  <c:v>-2.6557124999999999</c:v>
                </c:pt>
                <c:pt idx="17">
                  <c:v>-4.5955415999999998</c:v>
                </c:pt>
                <c:pt idx="18">
                  <c:v>-0.13975649999999984</c:v>
                </c:pt>
                <c:pt idx="19">
                  <c:v>-0.71347839999999962</c:v>
                </c:pt>
                <c:pt idx="20">
                  <c:v>-4.4425594999999998</c:v>
                </c:pt>
                <c:pt idx="21">
                  <c:v>-7.4875345000000006</c:v>
                </c:pt>
                <c:pt idx="22">
                  <c:v>-12.471712499999999</c:v>
                </c:pt>
                <c:pt idx="23">
                  <c:v>-6.7285075000000001</c:v>
                </c:pt>
                <c:pt idx="24">
                  <c:v>-9.1206162000000006</c:v>
                </c:pt>
                <c:pt idx="25">
                  <c:v>-5.792673999999999</c:v>
                </c:pt>
                <c:pt idx="26">
                  <c:v>-7.7213602999999988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04-4CA8-95D8-C8185684FA8C}"/>
            </c:ext>
          </c:extLst>
        </c:ser>
        <c:ser>
          <c:idx val="1"/>
          <c:order val="1"/>
          <c:tx>
            <c:strRef>
              <c:f>'interaction CMP432 and CMP444'!$G$222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'interaction CMP432 and CMP444'!$G$254:$G$280</c:f>
              <c:numCache>
                <c:formatCode>0.000000_)</c:formatCode>
                <c:ptCount val="27"/>
                <c:pt idx="0">
                  <c:v>50.180919899999992</c:v>
                </c:pt>
                <c:pt idx="1">
                  <c:v>35.8304495</c:v>
                </c:pt>
                <c:pt idx="2">
                  <c:v>36.2954145</c:v>
                </c:pt>
                <c:pt idx="3">
                  <c:v>45.101180499999998</c:v>
                </c:pt>
                <c:pt idx="4">
                  <c:v>29.7502517</c:v>
                </c:pt>
                <c:pt idx="5">
                  <c:v>29.276723399999998</c:v>
                </c:pt>
                <c:pt idx="6">
                  <c:v>31.218843100000001</c:v>
                </c:pt>
                <c:pt idx="7">
                  <c:v>23.470610100000002</c:v>
                </c:pt>
                <c:pt idx="8">
                  <c:v>20.979122499999999</c:v>
                </c:pt>
                <c:pt idx="9">
                  <c:v>19.208158300000001</c:v>
                </c:pt>
                <c:pt idx="10">
                  <c:v>14.500195300000001</c:v>
                </c:pt>
                <c:pt idx="11">
                  <c:v>8.4184663999999998</c:v>
                </c:pt>
                <c:pt idx="12">
                  <c:v>-2.3851070999999999</c:v>
                </c:pt>
                <c:pt idx="13">
                  <c:v>-4.6907690999999998</c:v>
                </c:pt>
                <c:pt idx="14">
                  <c:v>-7.6665940999999993</c:v>
                </c:pt>
                <c:pt idx="15">
                  <c:v>-10.253454199999998</c:v>
                </c:pt>
                <c:pt idx="16">
                  <c:v>-11.3937241</c:v>
                </c:pt>
                <c:pt idx="17">
                  <c:v>-13.343054800000001</c:v>
                </c:pt>
                <c:pt idx="18">
                  <c:v>-8.8193164999999993</c:v>
                </c:pt>
                <c:pt idx="19">
                  <c:v>-9.4609915999999981</c:v>
                </c:pt>
                <c:pt idx="20">
                  <c:v>-13.188119699999998</c:v>
                </c:pt>
                <c:pt idx="21">
                  <c:v>-16.236048</c:v>
                </c:pt>
                <c:pt idx="22">
                  <c:v>-21.220226</c:v>
                </c:pt>
                <c:pt idx="23">
                  <c:v>-15.471755</c:v>
                </c:pt>
                <c:pt idx="24">
                  <c:v>-17.868129399999997</c:v>
                </c:pt>
                <c:pt idx="25">
                  <c:v>-14.539029199999996</c:v>
                </c:pt>
                <c:pt idx="26">
                  <c:v>-16.4635563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04-4CA8-95D8-C8185684FA8C}"/>
            </c:ext>
          </c:extLst>
        </c:ser>
        <c:ser>
          <c:idx val="3"/>
          <c:order val="2"/>
          <c:tx>
            <c:strRef>
              <c:f>'interaction CMP432 and CMP444'!$K$222</c:f>
              <c:strCache>
                <c:ptCount val="1"/>
                <c:pt idx="0">
                  <c:v>2029/30 CMP423  &amp; CMP444 WACM1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val>
            <c:numRef>
              <c:f>'interaction CMP432 and CMP444'!$K$254:$K$280</c:f>
              <c:numCache>
                <c:formatCode>0.000000_)</c:formatCode>
                <c:ptCount val="27"/>
                <c:pt idx="0">
                  <c:v>37.951477299999993</c:v>
                </c:pt>
                <c:pt idx="1">
                  <c:v>28.0256565</c:v>
                </c:pt>
                <c:pt idx="2">
                  <c:v>36.2954145</c:v>
                </c:pt>
                <c:pt idx="3">
                  <c:v>37.390677499999995</c:v>
                </c:pt>
                <c:pt idx="4">
                  <c:v>29.7502517</c:v>
                </c:pt>
                <c:pt idx="5">
                  <c:v>29.276723399999998</c:v>
                </c:pt>
                <c:pt idx="6">
                  <c:v>31.218843100000001</c:v>
                </c:pt>
                <c:pt idx="7">
                  <c:v>23.470610100000002</c:v>
                </c:pt>
                <c:pt idx="8">
                  <c:v>20.979122499999999</c:v>
                </c:pt>
                <c:pt idx="9">
                  <c:v>19.208158300000001</c:v>
                </c:pt>
                <c:pt idx="10">
                  <c:v>14.500195300000001</c:v>
                </c:pt>
                <c:pt idx="11">
                  <c:v>8.4184663999999998</c:v>
                </c:pt>
                <c:pt idx="12">
                  <c:v>-2.3851070999999999</c:v>
                </c:pt>
                <c:pt idx="13">
                  <c:v>-4.1421530999999998</c:v>
                </c:pt>
                <c:pt idx="14">
                  <c:v>-3.8156133999999997</c:v>
                </c:pt>
                <c:pt idx="15">
                  <c:v>-5.8527193999999998</c:v>
                </c:pt>
                <c:pt idx="16">
                  <c:v>-4.3497423999999993</c:v>
                </c:pt>
                <c:pt idx="17">
                  <c:v>-6.6231203999999995</c:v>
                </c:pt>
                <c:pt idx="18">
                  <c:v>-5.0516133999999999</c:v>
                </c:pt>
                <c:pt idx="19">
                  <c:v>-0.4351193999999996</c:v>
                </c:pt>
                <c:pt idx="20">
                  <c:v>-0.86534139999999926</c:v>
                </c:pt>
                <c:pt idx="21">
                  <c:v>-10.4903654</c:v>
                </c:pt>
                <c:pt idx="22">
                  <c:v>-10.202359399999999</c:v>
                </c:pt>
                <c:pt idx="23">
                  <c:v>-6.6231203999999995</c:v>
                </c:pt>
                <c:pt idx="24">
                  <c:v>-6.6231203999999995</c:v>
                </c:pt>
                <c:pt idx="25">
                  <c:v>-4.7254253999999998</c:v>
                </c:pt>
                <c:pt idx="26">
                  <c:v>-4.0559883999999995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04-4CA8-95D8-C8185684FA8C}"/>
            </c:ext>
          </c:extLst>
        </c:ser>
        <c:ser>
          <c:idx val="5"/>
          <c:order val="3"/>
          <c:tx>
            <c:strRef>
              <c:f>'interaction CMP432 and CMP444'!$O$222</c:f>
              <c:strCache>
                <c:ptCount val="1"/>
                <c:pt idx="0">
                  <c:v>2029/30 CMP423  &amp; CMP444 WACM4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chemeClr val="accent5"/>
              </a:solidFill>
              <a:ln w="9525">
                <a:noFill/>
              </a:ln>
              <a:effectLst/>
            </c:spPr>
          </c:marker>
          <c:val>
            <c:numRef>
              <c:f>'interaction CMP432 and CMP444'!$O$254:$O$280</c:f>
              <c:numCache>
                <c:formatCode>0.000000_)</c:formatCode>
                <c:ptCount val="27"/>
                <c:pt idx="0">
                  <c:v>44.306960399999994</c:v>
                </c:pt>
                <c:pt idx="1">
                  <c:v>32.768995499999996</c:v>
                </c:pt>
                <c:pt idx="2">
                  <c:v>36.2954145</c:v>
                </c:pt>
                <c:pt idx="3">
                  <c:v>42.134016500000001</c:v>
                </c:pt>
                <c:pt idx="4">
                  <c:v>29.7502517</c:v>
                </c:pt>
                <c:pt idx="5">
                  <c:v>29.276723399999998</c:v>
                </c:pt>
                <c:pt idx="6">
                  <c:v>31.218843100000001</c:v>
                </c:pt>
                <c:pt idx="7">
                  <c:v>23.470610100000002</c:v>
                </c:pt>
                <c:pt idx="8">
                  <c:v>20.979122499999999</c:v>
                </c:pt>
                <c:pt idx="9">
                  <c:v>19.208158300000001</c:v>
                </c:pt>
                <c:pt idx="10">
                  <c:v>14.500195300000001</c:v>
                </c:pt>
                <c:pt idx="11">
                  <c:v>8.4184663999999998</c:v>
                </c:pt>
                <c:pt idx="12">
                  <c:v>-2.3851070999999999</c:v>
                </c:pt>
                <c:pt idx="13">
                  <c:v>-4.6907690999999998</c:v>
                </c:pt>
                <c:pt idx="14">
                  <c:v>-4.8012435</c:v>
                </c:pt>
                <c:pt idx="15">
                  <c:v>-6.8383495000000005</c:v>
                </c:pt>
                <c:pt idx="16">
                  <c:v>-5.3353725000000001</c:v>
                </c:pt>
                <c:pt idx="17">
                  <c:v>-7.9675385000000007</c:v>
                </c:pt>
                <c:pt idx="18">
                  <c:v>-6.0372435000000007</c:v>
                </c:pt>
                <c:pt idx="19">
                  <c:v>-3.3716635000000004</c:v>
                </c:pt>
                <c:pt idx="20">
                  <c:v>-3.3716635000000004</c:v>
                </c:pt>
                <c:pt idx="21">
                  <c:v>-10.7364245</c:v>
                </c:pt>
                <c:pt idx="22">
                  <c:v>-12.711278500000001</c:v>
                </c:pt>
                <c:pt idx="23">
                  <c:v>-9.1320395000000012</c:v>
                </c:pt>
                <c:pt idx="24">
                  <c:v>-8.7103535000000001</c:v>
                </c:pt>
                <c:pt idx="25">
                  <c:v>-5.7110555000000005</c:v>
                </c:pt>
                <c:pt idx="26">
                  <c:v>-5.0416185000000002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F04-4CA8-95D8-C8185684FA8C}"/>
            </c:ext>
          </c:extLst>
        </c:ser>
        <c:ser>
          <c:idx val="7"/>
          <c:order val="4"/>
          <c:tx>
            <c:strRef>
              <c:f>'interaction CMP432 and CMP444'!$S$222</c:f>
              <c:strCache>
                <c:ptCount val="1"/>
                <c:pt idx="0">
                  <c:v>2029/30 CMP423  &amp; CMP444 WACM7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val>
            <c:numRef>
              <c:f>'interaction CMP432 and CMP444'!$S$254:$S$280</c:f>
              <c:numCache>
                <c:formatCode>0.000000_)</c:formatCode>
                <c:ptCount val="27"/>
                <c:pt idx="0">
                  <c:v>50.180919899999992</c:v>
                </c:pt>
                <c:pt idx="1">
                  <c:v>35.8304495</c:v>
                </c:pt>
                <c:pt idx="2">
                  <c:v>36.2954145</c:v>
                </c:pt>
                <c:pt idx="3">
                  <c:v>45.101180499999998</c:v>
                </c:pt>
                <c:pt idx="4">
                  <c:v>29.7502517</c:v>
                </c:pt>
                <c:pt idx="5">
                  <c:v>29.276723399999998</c:v>
                </c:pt>
                <c:pt idx="6">
                  <c:v>31.218843100000001</c:v>
                </c:pt>
                <c:pt idx="7">
                  <c:v>23.470610100000002</c:v>
                </c:pt>
                <c:pt idx="8">
                  <c:v>20.979122499999999</c:v>
                </c:pt>
                <c:pt idx="9">
                  <c:v>19.208158300000001</c:v>
                </c:pt>
                <c:pt idx="10">
                  <c:v>14.500195300000001</c:v>
                </c:pt>
                <c:pt idx="11">
                  <c:v>8.4184663999999998</c:v>
                </c:pt>
                <c:pt idx="12">
                  <c:v>-2.3851070999999999</c:v>
                </c:pt>
                <c:pt idx="13">
                  <c:v>-4.6907690999999998</c:v>
                </c:pt>
                <c:pt idx="14">
                  <c:v>-5.4022753999999988</c:v>
                </c:pt>
                <c:pt idx="15">
                  <c:v>-7.4393813999999994</c:v>
                </c:pt>
                <c:pt idx="16">
                  <c:v>-5.9364043999999989</c:v>
                </c:pt>
                <c:pt idx="17">
                  <c:v>-8.5685703999999987</c:v>
                </c:pt>
                <c:pt idx="18">
                  <c:v>-6.6382753999999995</c:v>
                </c:pt>
                <c:pt idx="19">
                  <c:v>1.4220595999999999</c:v>
                </c:pt>
                <c:pt idx="20">
                  <c:v>-2.4520033999999988</c:v>
                </c:pt>
                <c:pt idx="21">
                  <c:v>-12.073695399999998</c:v>
                </c:pt>
                <c:pt idx="22">
                  <c:v>-14.817797399999998</c:v>
                </c:pt>
                <c:pt idx="23">
                  <c:v>-11.238558399999999</c:v>
                </c:pt>
                <c:pt idx="24">
                  <c:v>-9.3113853999999989</c:v>
                </c:pt>
                <c:pt idx="25">
                  <c:v>-6.3120873999999993</c:v>
                </c:pt>
                <c:pt idx="26">
                  <c:v>-5.6426503999999991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F04-4CA8-95D8-C8185684FA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942024"/>
        <c:axId val="121944072"/>
        <c:extLst/>
      </c:lineChart>
      <c:catAx>
        <c:axId val="121942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44072"/>
        <c:crosses val="autoZero"/>
        <c:auto val="1"/>
        <c:lblAlgn val="ctr"/>
        <c:lblOffset val="100"/>
        <c:noMultiLvlLbl val="0"/>
      </c:catAx>
      <c:valAx>
        <c:axId val="121944072"/>
        <c:scaling>
          <c:orientation val="minMax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42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586340829035822"/>
          <c:y val="0.17346313528990695"/>
          <c:w val="0.27806777602393978"/>
          <c:h val="0.646255547602004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29/30 HH £/kW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'interaction with CMP444 WACM1'!$E$16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WACM1'!$E$17:$E$30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1.400242</c:v>
                </c:pt>
                <c:pt idx="7">
                  <c:v>2.8345150000000001</c:v>
                </c:pt>
                <c:pt idx="8">
                  <c:v>4.3212989999999998</c:v>
                </c:pt>
                <c:pt idx="9">
                  <c:v>3.292392</c:v>
                </c:pt>
                <c:pt idx="10">
                  <c:v>7.5515030000000003</c:v>
                </c:pt>
                <c:pt idx="11">
                  <c:v>10.210744999999999</c:v>
                </c:pt>
                <c:pt idx="12">
                  <c:v>9.1479579999999991</c:v>
                </c:pt>
                <c:pt idx="13">
                  <c:v>5.0104709999999999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FB-47FE-BE14-CFD1A8AF43A7}"/>
            </c:ext>
          </c:extLst>
        </c:ser>
        <c:ser>
          <c:idx val="1"/>
          <c:order val="1"/>
          <c:tx>
            <c:strRef>
              <c:f>'interaction with CMP444 WACM1'!$G$16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WACM1'!$G$17:$G$30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5.2146809999999997</c:v>
                </c:pt>
                <c:pt idx="3">
                  <c:v>10.682646</c:v>
                </c:pt>
                <c:pt idx="4">
                  <c:v>13.82131</c:v>
                </c:pt>
                <c:pt idx="5">
                  <c:v>15.641273</c:v>
                </c:pt>
                <c:pt idx="6">
                  <c:v>19.190867000000001</c:v>
                </c:pt>
                <c:pt idx="7">
                  <c:v>20.625139000000001</c:v>
                </c:pt>
                <c:pt idx="8">
                  <c:v>22.111923000000001</c:v>
                </c:pt>
                <c:pt idx="9">
                  <c:v>21.083017000000002</c:v>
                </c:pt>
                <c:pt idx="10">
                  <c:v>25.342127000000001</c:v>
                </c:pt>
                <c:pt idx="11">
                  <c:v>28.001369</c:v>
                </c:pt>
                <c:pt idx="12">
                  <c:v>26.938582</c:v>
                </c:pt>
                <c:pt idx="13">
                  <c:v>22.801095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FB-47FE-BE14-CFD1A8AF43A7}"/>
            </c:ext>
          </c:extLst>
        </c:ser>
        <c:ser>
          <c:idx val="2"/>
          <c:order val="2"/>
          <c:tx>
            <c:strRef>
              <c:f>'interaction with CMP444 WACM1'!$F$16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WACM1'!$F$17:$F$30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5.2146809999999997</c:v>
                </c:pt>
                <c:pt idx="3">
                  <c:v>10.682646</c:v>
                </c:pt>
                <c:pt idx="4">
                  <c:v>13.82131</c:v>
                </c:pt>
                <c:pt idx="5">
                  <c:v>15.641273</c:v>
                </c:pt>
                <c:pt idx="6">
                  <c:v>19.190867000000001</c:v>
                </c:pt>
                <c:pt idx="7">
                  <c:v>20.625139000000001</c:v>
                </c:pt>
                <c:pt idx="8">
                  <c:v>22.111923000000001</c:v>
                </c:pt>
                <c:pt idx="9">
                  <c:v>21.083017000000002</c:v>
                </c:pt>
                <c:pt idx="10">
                  <c:v>25.342127000000001</c:v>
                </c:pt>
                <c:pt idx="11">
                  <c:v>28.001369</c:v>
                </c:pt>
                <c:pt idx="12">
                  <c:v>26.938582</c:v>
                </c:pt>
                <c:pt idx="13">
                  <c:v>22.801095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DFB-47FE-BE14-CFD1A8AF43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Not-Shared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264352006830939E-2"/>
          <c:y val="0.10950693829347506"/>
          <c:w val="0.94195290630260864"/>
          <c:h val="0.79047795066360727"/>
        </c:manualLayout>
      </c:layout>
      <c:lineChart>
        <c:grouping val="standard"/>
        <c:varyColors val="0"/>
        <c:ser>
          <c:idx val="0"/>
          <c:order val="0"/>
          <c:tx>
            <c:strRef>
              <c:f>'interaction with CMP444 WACM1'!$E$134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'interaction with CMP444 WACM1'!$E$135:$E$161</c:f>
              <c:numCache>
                <c:formatCode>0.000000_)</c:formatCode>
                <c:ptCount val="27"/>
                <c:pt idx="0">
                  <c:v>34.670938</c:v>
                </c:pt>
                <c:pt idx="1">
                  <c:v>34.670938</c:v>
                </c:pt>
                <c:pt idx="2">
                  <c:v>25.675022999999999</c:v>
                </c:pt>
                <c:pt idx="3">
                  <c:v>34.574100999999999</c:v>
                </c:pt>
                <c:pt idx="4">
                  <c:v>21.691426</c:v>
                </c:pt>
                <c:pt idx="5">
                  <c:v>20.757273999999999</c:v>
                </c:pt>
                <c:pt idx="6">
                  <c:v>26.030377000000001</c:v>
                </c:pt>
                <c:pt idx="7">
                  <c:v>17.819707000000001</c:v>
                </c:pt>
                <c:pt idx="8">
                  <c:v>17.307168000000001</c:v>
                </c:pt>
                <c:pt idx="9">
                  <c:v>16.651139000000001</c:v>
                </c:pt>
                <c:pt idx="10">
                  <c:v>11.820460000000001</c:v>
                </c:pt>
                <c:pt idx="11">
                  <c:v>11.140306000000001</c:v>
                </c:pt>
                <c:pt idx="12">
                  <c:v>3.7346689999999998</c:v>
                </c:pt>
                <c:pt idx="13">
                  <c:v>3.7733569999999999</c:v>
                </c:pt>
                <c:pt idx="14">
                  <c:v>0.12748499999999999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-7.5827970000000002</c:v>
                </c:pt>
                <c:pt idx="22">
                  <c:v>-3.5759069999999999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5E-42A5-87ED-23E1401E5226}"/>
            </c:ext>
          </c:extLst>
        </c:ser>
        <c:ser>
          <c:idx val="1"/>
          <c:order val="1"/>
          <c:tx>
            <c:strRef>
              <c:f>'interaction with CMP444 WACM1'!$G$134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WACM1'!$G$135:$G$161</c:f>
              <c:numCache>
                <c:formatCode>0.000000_)</c:formatCode>
                <c:ptCount val="27"/>
                <c:pt idx="0">
                  <c:v>21.22</c:v>
                </c:pt>
                <c:pt idx="1">
                  <c:v>21.22</c:v>
                </c:pt>
                <c:pt idx="2">
                  <c:v>20.027353000000002</c:v>
                </c:pt>
                <c:pt idx="3">
                  <c:v>21.22</c:v>
                </c:pt>
                <c:pt idx="4">
                  <c:v>16.043602</c:v>
                </c:pt>
                <c:pt idx="5">
                  <c:v>15.108729</c:v>
                </c:pt>
                <c:pt idx="6">
                  <c:v>20.391846999999999</c:v>
                </c:pt>
                <c:pt idx="7">
                  <c:v>12.171162000000001</c:v>
                </c:pt>
                <c:pt idx="8">
                  <c:v>11.659751999999999</c:v>
                </c:pt>
                <c:pt idx="9">
                  <c:v>11.006466</c:v>
                </c:pt>
                <c:pt idx="10">
                  <c:v>6.167535</c:v>
                </c:pt>
                <c:pt idx="11">
                  <c:v>5.492413</c:v>
                </c:pt>
                <c:pt idx="12">
                  <c:v>-0.01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-0.01</c:v>
                </c:pt>
                <c:pt idx="22">
                  <c:v>-0.01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5E-42A5-87ED-23E1401E5226}"/>
            </c:ext>
          </c:extLst>
        </c:ser>
        <c:ser>
          <c:idx val="2"/>
          <c:order val="2"/>
          <c:tx>
            <c:strRef>
              <c:f>'interaction with CMP444 WACM1'!$F$134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WACM1'!$F$135:$F$161</c:f>
              <c:numCache>
                <c:formatCode>0.000000_)</c:formatCode>
                <c:ptCount val="27"/>
                <c:pt idx="0">
                  <c:v>29.023436</c:v>
                </c:pt>
                <c:pt idx="1">
                  <c:v>29.023436</c:v>
                </c:pt>
                <c:pt idx="2">
                  <c:v>20.027353000000002</c:v>
                </c:pt>
                <c:pt idx="3">
                  <c:v>28.929145999999999</c:v>
                </c:pt>
                <c:pt idx="4">
                  <c:v>16.043602</c:v>
                </c:pt>
                <c:pt idx="5">
                  <c:v>15.108729</c:v>
                </c:pt>
                <c:pt idx="6">
                  <c:v>20.391846999999999</c:v>
                </c:pt>
                <c:pt idx="7">
                  <c:v>12.171162000000001</c:v>
                </c:pt>
                <c:pt idx="8">
                  <c:v>11.659751999999999</c:v>
                </c:pt>
                <c:pt idx="9">
                  <c:v>11.006466</c:v>
                </c:pt>
                <c:pt idx="10">
                  <c:v>6.167535</c:v>
                </c:pt>
                <c:pt idx="11">
                  <c:v>5.492413</c:v>
                </c:pt>
                <c:pt idx="12">
                  <c:v>-7.7174000000000006E-2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-7.5861289999999997</c:v>
                </c:pt>
                <c:pt idx="22">
                  <c:v>-3.5792389999999998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75E-42A5-87ED-23E1401E52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Domestic</a:t>
            </a:r>
            <a:r>
              <a:rPr lang="en-GB" baseline="0"/>
              <a:t> TDR £/year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'interaction with CMP444 WACM1'!$E$50:$G$50</c:f>
              <c:strCache>
                <c:ptCount val="3"/>
                <c:pt idx="0">
                  <c:v>2029/30 baseline</c:v>
                </c:pt>
                <c:pt idx="1">
                  <c:v>2029/30 CMP423</c:v>
                </c:pt>
                <c:pt idx="2">
                  <c:v>2029/30 CMP423 &amp; CMP444</c:v>
                </c:pt>
              </c:strCache>
            </c:strRef>
          </c:cat>
          <c:val>
            <c:numRef>
              <c:f>'interaction with CMP444 WACM1'!$E$51:$G$51</c:f>
              <c:numCache>
                <c:formatCode>0.00_)</c:formatCode>
                <c:ptCount val="3"/>
                <c:pt idx="0">
                  <c:v>55.484502998049166</c:v>
                </c:pt>
                <c:pt idx="1">
                  <c:v>52.527854260207029</c:v>
                </c:pt>
                <c:pt idx="2">
                  <c:v>49.922161899241942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9B-46DC-8BFE-7054136AB1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9108495"/>
        <c:axId val="489110415"/>
      </c:barChart>
      <c:catAx>
        <c:axId val="489108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10415"/>
        <c:crosses val="autoZero"/>
        <c:auto val="1"/>
        <c:lblAlgn val="ctr"/>
        <c:lblOffset val="100"/>
        <c:noMultiLvlLbl val="0"/>
      </c:catAx>
      <c:valAx>
        <c:axId val="48911041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084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13" Type="http://schemas.openxmlformats.org/officeDocument/2006/relationships/chart" Target="../charts/chart19.xml"/><Relationship Id="rId3" Type="http://schemas.openxmlformats.org/officeDocument/2006/relationships/chart" Target="../charts/chart9.xml"/><Relationship Id="rId7" Type="http://schemas.openxmlformats.org/officeDocument/2006/relationships/chart" Target="../charts/chart13.xml"/><Relationship Id="rId12" Type="http://schemas.openxmlformats.org/officeDocument/2006/relationships/chart" Target="../charts/chart18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11" Type="http://schemas.openxmlformats.org/officeDocument/2006/relationships/chart" Target="../charts/chart17.xml"/><Relationship Id="rId5" Type="http://schemas.openxmlformats.org/officeDocument/2006/relationships/chart" Target="../charts/chart11.xml"/><Relationship Id="rId10" Type="http://schemas.openxmlformats.org/officeDocument/2006/relationships/chart" Target="../charts/chart16.xml"/><Relationship Id="rId4" Type="http://schemas.openxmlformats.org/officeDocument/2006/relationships/chart" Target="../charts/chart10.xml"/><Relationship Id="rId9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221614</xdr:colOff>
      <xdr:row>221</xdr:row>
      <xdr:rowOff>38100</xdr:rowOff>
    </xdr:from>
    <xdr:to>
      <xdr:col>43</xdr:col>
      <xdr:colOff>18142</xdr:colOff>
      <xdr:row>249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390C74-13A8-61CC-01F3-5FE77D5316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0</xdr:colOff>
      <xdr:row>251</xdr:row>
      <xdr:rowOff>0</xdr:rowOff>
    </xdr:from>
    <xdr:to>
      <xdr:col>42</xdr:col>
      <xdr:colOff>400504</xdr:colOff>
      <xdr:row>279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9B89BA-740A-4665-8A60-76F0F0278F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0</xdr:colOff>
      <xdr:row>281</xdr:row>
      <xdr:rowOff>0</xdr:rowOff>
    </xdr:from>
    <xdr:to>
      <xdr:col>42</xdr:col>
      <xdr:colOff>403044</xdr:colOff>
      <xdr:row>308</xdr:row>
      <xdr:rowOff>172357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EA5D9AB-BD7A-498C-973A-5BAC8311FC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-1</xdr:colOff>
      <xdr:row>312</xdr:row>
      <xdr:rowOff>0</xdr:rowOff>
    </xdr:from>
    <xdr:to>
      <xdr:col>43</xdr:col>
      <xdr:colOff>580570</xdr:colOff>
      <xdr:row>342</xdr:row>
      <xdr:rowOff>148953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0893CDA-3A54-4703-B3D6-B1EAD8E79D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0</xdr:colOff>
      <xdr:row>344</xdr:row>
      <xdr:rowOff>0</xdr:rowOff>
    </xdr:from>
    <xdr:to>
      <xdr:col>43</xdr:col>
      <xdr:colOff>580571</xdr:colOff>
      <xdr:row>374</xdr:row>
      <xdr:rowOff>148953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C690D60-29F8-44F6-94B5-B88F3B32EF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22</xdr:col>
      <xdr:colOff>0</xdr:colOff>
      <xdr:row>378</xdr:row>
      <xdr:rowOff>0</xdr:rowOff>
    </xdr:from>
    <xdr:to>
      <xdr:col>43</xdr:col>
      <xdr:colOff>580571</xdr:colOff>
      <xdr:row>408</xdr:row>
      <xdr:rowOff>148953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C9FF573-6C72-4984-BDBF-D7542F61A4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11853</xdr:colOff>
      <xdr:row>15</xdr:row>
      <xdr:rowOff>3386</xdr:rowOff>
    </xdr:from>
    <xdr:to>
      <xdr:col>16</xdr:col>
      <xdr:colOff>627380</xdr:colOff>
      <xdr:row>30</xdr:row>
      <xdr:rowOff>63076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679D39-BD20-44E9-8A27-298401D3C8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16934</xdr:colOff>
      <xdr:row>133</xdr:row>
      <xdr:rowOff>16934</xdr:rowOff>
    </xdr:from>
    <xdr:to>
      <xdr:col>20</xdr:col>
      <xdr:colOff>277707</xdr:colOff>
      <xdr:row>155</xdr:row>
      <xdr:rowOff>135044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EC2D405-5574-4CFF-9C4D-AF0FDB3DD6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48</xdr:row>
      <xdr:rowOff>457199</xdr:rowOff>
    </xdr:from>
    <xdr:to>
      <xdr:col>16</xdr:col>
      <xdr:colOff>647700</xdr:colOff>
      <xdr:row>70</xdr:row>
      <xdr:rowOff>147743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C20CCC5-7365-4465-884E-E15B712B36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235</xdr:row>
      <xdr:rowOff>8466</xdr:rowOff>
    </xdr:from>
    <xdr:to>
      <xdr:col>18</xdr:col>
      <xdr:colOff>495300</xdr:colOff>
      <xdr:row>256</xdr:row>
      <xdr:rowOff>19896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4E9C5EF-031F-4B86-A15F-F343CF9D50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8468</xdr:colOff>
      <xdr:row>32</xdr:row>
      <xdr:rowOff>1</xdr:rowOff>
    </xdr:from>
    <xdr:to>
      <xdr:col>16</xdr:col>
      <xdr:colOff>625688</xdr:colOff>
      <xdr:row>47</xdr:row>
      <xdr:rowOff>11431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D43176B-3FBF-471A-9F25-73889BFC5E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8467</xdr:colOff>
      <xdr:row>73</xdr:row>
      <xdr:rowOff>16933</xdr:rowOff>
    </xdr:from>
    <xdr:to>
      <xdr:col>20</xdr:col>
      <xdr:colOff>267547</xdr:colOff>
      <xdr:row>95</xdr:row>
      <xdr:rowOff>139276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B38E7AA-C89A-4B94-8F71-743BE31782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8467</xdr:colOff>
      <xdr:row>103</xdr:row>
      <xdr:rowOff>25400</xdr:rowOff>
    </xdr:from>
    <xdr:to>
      <xdr:col>20</xdr:col>
      <xdr:colOff>267547</xdr:colOff>
      <xdr:row>125</xdr:row>
      <xdr:rowOff>143510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BFA1494-CD03-48BE-B5AD-BC9ABE6519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16935</xdr:colOff>
      <xdr:row>169</xdr:row>
      <xdr:rowOff>8466</xdr:rowOff>
    </xdr:from>
    <xdr:to>
      <xdr:col>18</xdr:col>
      <xdr:colOff>512235</xdr:colOff>
      <xdr:row>190</xdr:row>
      <xdr:rowOff>49530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8AC1114-C376-4F2A-81D4-F77C574F11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42334</xdr:colOff>
      <xdr:row>202</xdr:row>
      <xdr:rowOff>8467</xdr:rowOff>
    </xdr:from>
    <xdr:to>
      <xdr:col>18</xdr:col>
      <xdr:colOff>537634</xdr:colOff>
      <xdr:row>223</xdr:row>
      <xdr:rowOff>19897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214ECC5-FEA3-452A-A018-FF8A300ED7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609599</xdr:colOff>
      <xdr:row>7</xdr:row>
      <xdr:rowOff>8467</xdr:rowOff>
    </xdr:from>
    <xdr:to>
      <xdr:col>16</xdr:col>
      <xdr:colOff>465666</xdr:colOff>
      <xdr:row>14</xdr:row>
      <xdr:rowOff>25401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10486A64-FCAE-4AB8-AAE6-70C25AA693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0</xdr:colOff>
      <xdr:row>161</xdr:row>
      <xdr:rowOff>482600</xdr:rowOff>
    </xdr:from>
    <xdr:to>
      <xdr:col>15</xdr:col>
      <xdr:colOff>243840</xdr:colOff>
      <xdr:row>166</xdr:row>
      <xdr:rowOff>11430</xdr:rowOff>
    </xdr:to>
    <xdr:graphicFrame macro="">
      <xdr:nvGraphicFramePr>
        <xdr:cNvPr id="12" name="Chart 24">
          <a:extLst>
            <a:ext uri="{FF2B5EF4-FFF2-40B4-BE49-F238E27FC236}">
              <a16:creationId xmlns:a16="http://schemas.microsoft.com/office/drawing/2014/main" id="{6930810D-4ECD-4D2D-AE13-284EE10183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16933</xdr:colOff>
      <xdr:row>265</xdr:row>
      <xdr:rowOff>16933</xdr:rowOff>
    </xdr:from>
    <xdr:to>
      <xdr:col>18</xdr:col>
      <xdr:colOff>512233</xdr:colOff>
      <xdr:row>286</xdr:row>
      <xdr:rowOff>28363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AF863E4D-6F1E-44A9-A8DB-BFD99C41FC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8</xdr:col>
      <xdr:colOff>0</xdr:colOff>
      <xdr:row>295</xdr:row>
      <xdr:rowOff>0</xdr:rowOff>
    </xdr:from>
    <xdr:to>
      <xdr:col>18</xdr:col>
      <xdr:colOff>495300</xdr:colOff>
      <xdr:row>316</xdr:row>
      <xdr:rowOff>2964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D22229DC-ED42-45FF-85F0-30848DDD58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Relationship Id="rId1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rontsheet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Sheet1"/>
      <sheetName val="NodesGenZones"/>
      <sheetName val="Transport"/>
      <sheetName val="HVDC"/>
      <sheetName val="CMP37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35">
          <cell r="D35">
            <v>0</v>
          </cell>
          <cell r="S35">
            <v>0</v>
          </cell>
          <cell r="T35">
            <v>0</v>
          </cell>
          <cell r="U35">
            <v>0</v>
          </cell>
          <cell r="V35">
            <v>18</v>
          </cell>
        </row>
        <row r="36">
          <cell r="D36">
            <v>0</v>
          </cell>
          <cell r="S36">
            <v>0</v>
          </cell>
          <cell r="T36">
            <v>0</v>
          </cell>
          <cell r="U36">
            <v>0</v>
          </cell>
          <cell r="V36">
            <v>26</v>
          </cell>
        </row>
        <row r="37">
          <cell r="D37">
            <v>0</v>
          </cell>
          <cell r="S37">
            <v>0</v>
          </cell>
          <cell r="T37">
            <v>0</v>
          </cell>
          <cell r="U37">
            <v>0</v>
          </cell>
          <cell r="V37">
            <v>10</v>
          </cell>
        </row>
        <row r="38">
          <cell r="D38">
            <v>0</v>
          </cell>
          <cell r="S38">
            <v>0</v>
          </cell>
          <cell r="T38">
            <v>0</v>
          </cell>
          <cell r="U38">
            <v>0</v>
          </cell>
          <cell r="V38">
            <v>24</v>
          </cell>
        </row>
        <row r="39">
          <cell r="D39">
            <v>0</v>
          </cell>
          <cell r="S39">
            <v>0</v>
          </cell>
          <cell r="T39">
            <v>0</v>
          </cell>
          <cell r="U39">
            <v>0</v>
          </cell>
          <cell r="V39">
            <v>13</v>
          </cell>
        </row>
        <row r="40">
          <cell r="D40">
            <v>0</v>
          </cell>
          <cell r="S40">
            <v>0</v>
          </cell>
          <cell r="T40">
            <v>0</v>
          </cell>
          <cell r="U40">
            <v>0</v>
          </cell>
          <cell r="V40">
            <v>24</v>
          </cell>
        </row>
        <row r="41">
          <cell r="D41">
            <v>0</v>
          </cell>
          <cell r="S41">
            <v>0</v>
          </cell>
          <cell r="T41">
            <v>0</v>
          </cell>
          <cell r="U41">
            <v>0</v>
          </cell>
          <cell r="V41">
            <v>16</v>
          </cell>
        </row>
        <row r="42">
          <cell r="D42">
            <v>0</v>
          </cell>
          <cell r="S42">
            <v>0</v>
          </cell>
          <cell r="T42">
            <v>0</v>
          </cell>
          <cell r="U42">
            <v>0</v>
          </cell>
          <cell r="V42">
            <v>24</v>
          </cell>
        </row>
        <row r="43">
          <cell r="D43">
            <v>0</v>
          </cell>
          <cell r="S43">
            <v>0</v>
          </cell>
          <cell r="T43">
            <v>0</v>
          </cell>
          <cell r="U43">
            <v>0</v>
          </cell>
          <cell r="V43">
            <v>26</v>
          </cell>
        </row>
        <row r="44">
          <cell r="D44">
            <v>0</v>
          </cell>
          <cell r="S44">
            <v>0</v>
          </cell>
          <cell r="T44">
            <v>0</v>
          </cell>
          <cell r="U44">
            <v>0</v>
          </cell>
          <cell r="V44">
            <v>20</v>
          </cell>
        </row>
        <row r="45">
          <cell r="D45">
            <v>0</v>
          </cell>
          <cell r="S45">
            <v>0</v>
          </cell>
          <cell r="T45">
            <v>0</v>
          </cell>
          <cell r="U45">
            <v>0</v>
          </cell>
          <cell r="V45">
            <v>24</v>
          </cell>
        </row>
        <row r="46">
          <cell r="D46">
            <v>0</v>
          </cell>
          <cell r="S46">
            <v>0</v>
          </cell>
          <cell r="T46">
            <v>0</v>
          </cell>
          <cell r="U46">
            <v>0</v>
          </cell>
          <cell r="V46">
            <v>24</v>
          </cell>
        </row>
        <row r="47">
          <cell r="D47">
            <v>0</v>
          </cell>
          <cell r="S47">
            <v>0</v>
          </cell>
          <cell r="T47">
            <v>0</v>
          </cell>
          <cell r="U47">
            <v>0</v>
          </cell>
          <cell r="V47">
            <v>26</v>
          </cell>
        </row>
        <row r="48">
          <cell r="D48">
            <v>0</v>
          </cell>
          <cell r="S48">
            <v>0</v>
          </cell>
          <cell r="T48">
            <v>0</v>
          </cell>
          <cell r="U48">
            <v>0</v>
          </cell>
          <cell r="V48">
            <v>24</v>
          </cell>
        </row>
        <row r="49">
          <cell r="D49">
            <v>0</v>
          </cell>
          <cell r="S49">
            <v>0</v>
          </cell>
          <cell r="T49">
            <v>0</v>
          </cell>
          <cell r="U49">
            <v>0</v>
          </cell>
          <cell r="V49">
            <v>18</v>
          </cell>
        </row>
        <row r="50">
          <cell r="D50">
            <v>0</v>
          </cell>
          <cell r="S50">
            <v>0</v>
          </cell>
          <cell r="T50">
            <v>0</v>
          </cell>
          <cell r="U50">
            <v>0</v>
          </cell>
          <cell r="V50" t="str">
            <v/>
          </cell>
        </row>
        <row r="51">
          <cell r="D51">
            <v>0</v>
          </cell>
          <cell r="S51">
            <v>0</v>
          </cell>
          <cell r="T51">
            <v>0</v>
          </cell>
          <cell r="U51">
            <v>0</v>
          </cell>
          <cell r="V51">
            <v>16</v>
          </cell>
        </row>
        <row r="52">
          <cell r="D52">
            <v>0</v>
          </cell>
          <cell r="S52">
            <v>0</v>
          </cell>
          <cell r="T52">
            <v>0</v>
          </cell>
          <cell r="U52">
            <v>0</v>
          </cell>
          <cell r="V52" t="str">
            <v/>
          </cell>
        </row>
        <row r="53">
          <cell r="D53">
            <v>0</v>
          </cell>
          <cell r="S53">
            <v>0</v>
          </cell>
          <cell r="T53">
            <v>0</v>
          </cell>
          <cell r="U53">
            <v>0</v>
          </cell>
          <cell r="V53">
            <v>24</v>
          </cell>
        </row>
        <row r="54">
          <cell r="D54">
            <v>0</v>
          </cell>
          <cell r="S54">
            <v>0</v>
          </cell>
          <cell r="T54">
            <v>0</v>
          </cell>
          <cell r="U54">
            <v>0</v>
          </cell>
          <cell r="V54">
            <v>24</v>
          </cell>
        </row>
        <row r="55">
          <cell r="D55">
            <v>0</v>
          </cell>
          <cell r="S55">
            <v>0</v>
          </cell>
          <cell r="T55">
            <v>0</v>
          </cell>
          <cell r="U55">
            <v>0</v>
          </cell>
          <cell r="V55">
            <v>2</v>
          </cell>
        </row>
        <row r="56">
          <cell r="D56">
            <v>0</v>
          </cell>
          <cell r="S56">
            <v>0</v>
          </cell>
          <cell r="T56">
            <v>0</v>
          </cell>
          <cell r="U56">
            <v>0</v>
          </cell>
          <cell r="V56">
            <v>13</v>
          </cell>
        </row>
        <row r="57">
          <cell r="D57">
            <v>0</v>
          </cell>
          <cell r="S57">
            <v>0</v>
          </cell>
          <cell r="T57">
            <v>0</v>
          </cell>
          <cell r="U57">
            <v>0</v>
          </cell>
          <cell r="V57" t="str">
            <v/>
          </cell>
        </row>
        <row r="58">
          <cell r="D58">
            <v>0</v>
          </cell>
          <cell r="S58">
            <v>0</v>
          </cell>
          <cell r="T58">
            <v>0</v>
          </cell>
          <cell r="U58">
            <v>0</v>
          </cell>
          <cell r="V58">
            <v>24</v>
          </cell>
        </row>
        <row r="59">
          <cell r="D59">
            <v>0</v>
          </cell>
          <cell r="S59">
            <v>0</v>
          </cell>
          <cell r="T59">
            <v>0</v>
          </cell>
          <cell r="U59">
            <v>0</v>
          </cell>
          <cell r="V59" t="str">
            <v/>
          </cell>
        </row>
        <row r="60">
          <cell r="D60">
            <v>0</v>
          </cell>
          <cell r="S60">
            <v>0</v>
          </cell>
          <cell r="T60">
            <v>0</v>
          </cell>
          <cell r="U60">
            <v>0</v>
          </cell>
          <cell r="V60">
            <v>15</v>
          </cell>
        </row>
        <row r="61">
          <cell r="D61">
            <v>0</v>
          </cell>
          <cell r="S61">
            <v>0</v>
          </cell>
          <cell r="T61">
            <v>0</v>
          </cell>
          <cell r="U61">
            <v>0</v>
          </cell>
          <cell r="V61">
            <v>17</v>
          </cell>
        </row>
        <row r="62">
          <cell r="D62">
            <v>0</v>
          </cell>
          <cell r="S62">
            <v>0</v>
          </cell>
          <cell r="T62">
            <v>0</v>
          </cell>
          <cell r="U62">
            <v>0</v>
          </cell>
          <cell r="V62" t="str">
            <v/>
          </cell>
        </row>
        <row r="63">
          <cell r="D63">
            <v>0</v>
          </cell>
          <cell r="S63">
            <v>0</v>
          </cell>
          <cell r="T63">
            <v>0</v>
          </cell>
          <cell r="U63">
            <v>0</v>
          </cell>
          <cell r="V63">
            <v>16</v>
          </cell>
        </row>
        <row r="64">
          <cell r="D64">
            <v>0</v>
          </cell>
          <cell r="S64">
            <v>0</v>
          </cell>
          <cell r="T64">
            <v>0</v>
          </cell>
          <cell r="U64">
            <v>0</v>
          </cell>
          <cell r="V64">
            <v>1</v>
          </cell>
        </row>
        <row r="65">
          <cell r="D65">
            <v>0</v>
          </cell>
          <cell r="S65">
            <v>0</v>
          </cell>
          <cell r="T65">
            <v>0</v>
          </cell>
          <cell r="U65">
            <v>0</v>
          </cell>
          <cell r="V65" t="str">
            <v/>
          </cell>
        </row>
        <row r="66">
          <cell r="D66">
            <v>0</v>
          </cell>
          <cell r="S66">
            <v>0</v>
          </cell>
          <cell r="T66">
            <v>0</v>
          </cell>
          <cell r="U66">
            <v>0</v>
          </cell>
          <cell r="V66">
            <v>12</v>
          </cell>
        </row>
        <row r="67">
          <cell r="D67">
            <v>0</v>
          </cell>
          <cell r="S67">
            <v>0</v>
          </cell>
          <cell r="T67">
            <v>0</v>
          </cell>
          <cell r="U67">
            <v>0</v>
          </cell>
          <cell r="V67" t="str">
            <v/>
          </cell>
        </row>
        <row r="68">
          <cell r="D68">
            <v>0</v>
          </cell>
          <cell r="S68">
            <v>0</v>
          </cell>
          <cell r="T68">
            <v>0</v>
          </cell>
          <cell r="U68">
            <v>0</v>
          </cell>
          <cell r="V68">
            <v>10</v>
          </cell>
        </row>
        <row r="69">
          <cell r="D69">
            <v>0</v>
          </cell>
          <cell r="S69">
            <v>0</v>
          </cell>
          <cell r="T69">
            <v>0</v>
          </cell>
          <cell r="U69">
            <v>0</v>
          </cell>
          <cell r="V69">
            <v>10</v>
          </cell>
        </row>
        <row r="70">
          <cell r="D70">
            <v>200</v>
          </cell>
          <cell r="S70">
            <v>200</v>
          </cell>
          <cell r="T70">
            <v>3.2601999999999998</v>
          </cell>
          <cell r="U70">
            <v>3.2601999999999998</v>
          </cell>
          <cell r="V70">
            <v>10</v>
          </cell>
        </row>
        <row r="71">
          <cell r="D71">
            <v>200</v>
          </cell>
          <cell r="S71">
            <v>200</v>
          </cell>
          <cell r="T71">
            <v>3.2601999999999998</v>
          </cell>
          <cell r="U71">
            <v>3.2601999999999998</v>
          </cell>
          <cell r="V71">
            <v>10</v>
          </cell>
        </row>
        <row r="72">
          <cell r="D72">
            <v>0</v>
          </cell>
          <cell r="S72">
            <v>0</v>
          </cell>
          <cell r="T72">
            <v>0</v>
          </cell>
          <cell r="U72">
            <v>0</v>
          </cell>
          <cell r="V72" t="str">
            <v/>
          </cell>
        </row>
        <row r="73">
          <cell r="D73">
            <v>200</v>
          </cell>
          <cell r="S73">
            <v>200</v>
          </cell>
          <cell r="T73">
            <v>3.2601999999999998</v>
          </cell>
          <cell r="U73">
            <v>3.2601999999999998</v>
          </cell>
          <cell r="V73">
            <v>9</v>
          </cell>
        </row>
        <row r="74">
          <cell r="D74">
            <v>200</v>
          </cell>
          <cell r="S74">
            <v>200</v>
          </cell>
          <cell r="T74">
            <v>3.2601999999999998</v>
          </cell>
          <cell r="U74">
            <v>3.2601999999999998</v>
          </cell>
          <cell r="V74">
            <v>9</v>
          </cell>
        </row>
        <row r="75">
          <cell r="D75">
            <v>0</v>
          </cell>
          <cell r="S75">
            <v>0</v>
          </cell>
          <cell r="T75">
            <v>0</v>
          </cell>
          <cell r="U75">
            <v>0</v>
          </cell>
          <cell r="V75" t="str">
            <v/>
          </cell>
        </row>
        <row r="76">
          <cell r="D76">
            <v>0</v>
          </cell>
          <cell r="S76">
            <v>0</v>
          </cell>
          <cell r="T76">
            <v>0</v>
          </cell>
          <cell r="U76">
            <v>0</v>
          </cell>
          <cell r="V76" t="str">
            <v/>
          </cell>
        </row>
        <row r="77">
          <cell r="D77">
            <v>81</v>
          </cell>
          <cell r="S77">
            <v>0</v>
          </cell>
          <cell r="T77">
            <v>31.332501000000001</v>
          </cell>
          <cell r="U77">
            <v>81</v>
          </cell>
          <cell r="V77">
            <v>10</v>
          </cell>
        </row>
        <row r="78">
          <cell r="D78">
            <v>9.6</v>
          </cell>
          <cell r="S78">
            <v>0</v>
          </cell>
          <cell r="T78">
            <v>2.8460063999999998</v>
          </cell>
          <cell r="U78">
            <v>9.6</v>
          </cell>
          <cell r="V78">
            <v>11</v>
          </cell>
        </row>
        <row r="79">
          <cell r="D79">
            <v>20</v>
          </cell>
          <cell r="S79">
            <v>0</v>
          </cell>
          <cell r="T79">
            <v>9.6056600000000003</v>
          </cell>
          <cell r="U79">
            <v>20</v>
          </cell>
          <cell r="V79">
            <v>10</v>
          </cell>
        </row>
        <row r="80">
          <cell r="D80">
            <v>57</v>
          </cell>
          <cell r="S80">
            <v>0</v>
          </cell>
          <cell r="T80">
            <v>22.048797</v>
          </cell>
          <cell r="U80">
            <v>57</v>
          </cell>
          <cell r="V80">
            <v>11</v>
          </cell>
        </row>
        <row r="81">
          <cell r="D81">
            <v>200</v>
          </cell>
          <cell r="S81">
            <v>200</v>
          </cell>
          <cell r="T81">
            <v>3.2601999999999998</v>
          </cell>
          <cell r="U81">
            <v>3.2601999999999998</v>
          </cell>
          <cell r="V81">
            <v>8</v>
          </cell>
        </row>
        <row r="82">
          <cell r="D82">
            <v>95.5</v>
          </cell>
          <cell r="S82">
            <v>0</v>
          </cell>
          <cell r="T82">
            <v>39.607574500000005</v>
          </cell>
          <cell r="U82">
            <v>95.5</v>
          </cell>
          <cell r="V82">
            <v>1</v>
          </cell>
        </row>
        <row r="83">
          <cell r="D83">
            <v>0</v>
          </cell>
          <cell r="S83">
            <v>0</v>
          </cell>
          <cell r="T83">
            <v>0</v>
          </cell>
          <cell r="U83">
            <v>0</v>
          </cell>
          <cell r="V83" t="str">
            <v/>
          </cell>
        </row>
        <row r="84">
          <cell r="D84">
            <v>0</v>
          </cell>
          <cell r="S84">
            <v>0</v>
          </cell>
          <cell r="T84">
            <v>0</v>
          </cell>
          <cell r="U84">
            <v>0</v>
          </cell>
          <cell r="V84">
            <v>10</v>
          </cell>
        </row>
        <row r="85">
          <cell r="D85">
            <v>0</v>
          </cell>
          <cell r="S85">
            <v>0</v>
          </cell>
          <cell r="T85">
            <v>0</v>
          </cell>
          <cell r="U85">
            <v>0</v>
          </cell>
          <cell r="V85" t="str">
            <v/>
          </cell>
        </row>
        <row r="86">
          <cell r="D86">
            <v>0</v>
          </cell>
          <cell r="S86">
            <v>0</v>
          </cell>
          <cell r="T86">
            <v>0</v>
          </cell>
          <cell r="U86">
            <v>0</v>
          </cell>
          <cell r="V86">
            <v>5</v>
          </cell>
        </row>
        <row r="87">
          <cell r="D87">
            <v>41.4</v>
          </cell>
          <cell r="S87">
            <v>0</v>
          </cell>
          <cell r="T87">
            <v>16.014389399999999</v>
          </cell>
          <cell r="U87">
            <v>41.4</v>
          </cell>
          <cell r="V87">
            <v>4</v>
          </cell>
        </row>
        <row r="88">
          <cell r="D88">
            <v>0</v>
          </cell>
          <cell r="S88">
            <v>0</v>
          </cell>
          <cell r="T88">
            <v>0</v>
          </cell>
          <cell r="U88">
            <v>0</v>
          </cell>
          <cell r="V88" t="str">
            <v/>
          </cell>
        </row>
        <row r="89">
          <cell r="D89">
            <v>0</v>
          </cell>
          <cell r="S89">
            <v>0</v>
          </cell>
          <cell r="T89">
            <v>0</v>
          </cell>
          <cell r="U89">
            <v>0</v>
          </cell>
          <cell r="V89" t="str">
            <v/>
          </cell>
        </row>
        <row r="90">
          <cell r="D90">
            <v>67.2</v>
          </cell>
          <cell r="S90">
            <v>0</v>
          </cell>
          <cell r="T90">
            <v>21.595392</v>
          </cell>
          <cell r="U90">
            <v>67.2</v>
          </cell>
          <cell r="V90">
            <v>11</v>
          </cell>
        </row>
        <row r="91">
          <cell r="D91">
            <v>0</v>
          </cell>
          <cell r="S91">
            <v>0</v>
          </cell>
          <cell r="T91">
            <v>0</v>
          </cell>
          <cell r="U91">
            <v>0</v>
          </cell>
          <cell r="V91" t="str">
            <v/>
          </cell>
        </row>
        <row r="92">
          <cell r="D92">
            <v>88.4</v>
          </cell>
          <cell r="S92">
            <v>0</v>
          </cell>
          <cell r="T92">
            <v>33.4250124</v>
          </cell>
          <cell r="U92">
            <v>88.4</v>
          </cell>
          <cell r="V92">
            <v>11</v>
          </cell>
        </row>
        <row r="93">
          <cell r="D93">
            <v>0</v>
          </cell>
          <cell r="S93">
            <v>0</v>
          </cell>
          <cell r="T93">
            <v>0</v>
          </cell>
          <cell r="U93">
            <v>0</v>
          </cell>
          <cell r="V93" t="str">
            <v/>
          </cell>
        </row>
        <row r="94">
          <cell r="D94">
            <v>0</v>
          </cell>
          <cell r="S94">
            <v>0</v>
          </cell>
          <cell r="T94">
            <v>0</v>
          </cell>
          <cell r="U94">
            <v>0</v>
          </cell>
          <cell r="V94" t="str">
            <v/>
          </cell>
        </row>
        <row r="95">
          <cell r="D95">
            <v>0</v>
          </cell>
          <cell r="S95">
            <v>0</v>
          </cell>
          <cell r="T95">
            <v>0</v>
          </cell>
          <cell r="U95">
            <v>0</v>
          </cell>
          <cell r="V95" t="str">
            <v/>
          </cell>
        </row>
        <row r="96">
          <cell r="D96">
            <v>51</v>
          </cell>
          <cell r="S96">
            <v>0</v>
          </cell>
          <cell r="T96">
            <v>20.420195999999997</v>
          </cell>
          <cell r="U96">
            <v>51</v>
          </cell>
          <cell r="V96">
            <v>11</v>
          </cell>
        </row>
        <row r="97">
          <cell r="D97">
            <v>0</v>
          </cell>
          <cell r="S97">
            <v>0</v>
          </cell>
          <cell r="T97">
            <v>0</v>
          </cell>
          <cell r="U97">
            <v>0</v>
          </cell>
          <cell r="V97" t="str">
            <v/>
          </cell>
        </row>
        <row r="98">
          <cell r="D98">
            <v>0</v>
          </cell>
          <cell r="S98">
            <v>0</v>
          </cell>
          <cell r="T98">
            <v>0</v>
          </cell>
          <cell r="U98">
            <v>0</v>
          </cell>
          <cell r="V98">
            <v>24</v>
          </cell>
        </row>
        <row r="99">
          <cell r="D99">
            <v>235</v>
          </cell>
          <cell r="S99">
            <v>0</v>
          </cell>
          <cell r="T99">
            <v>64.489170000000001</v>
          </cell>
          <cell r="U99">
            <v>235</v>
          </cell>
          <cell r="V99">
            <v>10</v>
          </cell>
        </row>
        <row r="100">
          <cell r="D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16</v>
          </cell>
        </row>
        <row r="101">
          <cell r="D101">
            <v>37.799999999999997</v>
          </cell>
          <cell r="S101">
            <v>0</v>
          </cell>
          <cell r="T101">
            <v>14.621833799999999</v>
          </cell>
          <cell r="U101">
            <v>37.799999999999997</v>
          </cell>
          <cell r="V101">
            <v>10</v>
          </cell>
        </row>
        <row r="102">
          <cell r="D102">
            <v>42.8</v>
          </cell>
          <cell r="S102">
            <v>0</v>
          </cell>
          <cell r="T102">
            <v>16.492594799999999</v>
          </cell>
          <cell r="U102">
            <v>42.8</v>
          </cell>
          <cell r="V102">
            <v>10</v>
          </cell>
        </row>
        <row r="103">
          <cell r="D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9</v>
          </cell>
        </row>
        <row r="104">
          <cell r="D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5</v>
          </cell>
        </row>
        <row r="105">
          <cell r="D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1</v>
          </cell>
        </row>
        <row r="106">
          <cell r="D106">
            <v>200</v>
          </cell>
          <cell r="S106">
            <v>200</v>
          </cell>
          <cell r="T106">
            <v>3.2601999999999998</v>
          </cell>
          <cell r="U106">
            <v>3.2601999999999998</v>
          </cell>
          <cell r="V106">
            <v>8</v>
          </cell>
        </row>
        <row r="107">
          <cell r="D107">
            <v>0</v>
          </cell>
          <cell r="S107">
            <v>0</v>
          </cell>
          <cell r="T107">
            <v>0</v>
          </cell>
          <cell r="U107">
            <v>0</v>
          </cell>
          <cell r="V107" t="str">
            <v/>
          </cell>
        </row>
        <row r="108">
          <cell r="D108">
            <v>120</v>
          </cell>
          <cell r="S108">
            <v>120</v>
          </cell>
          <cell r="T108">
            <v>1.9561199999999999</v>
          </cell>
          <cell r="U108">
            <v>1.9561199999999999</v>
          </cell>
          <cell r="V108">
            <v>26</v>
          </cell>
        </row>
        <row r="109">
          <cell r="D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18</v>
          </cell>
        </row>
        <row r="110">
          <cell r="D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16</v>
          </cell>
        </row>
        <row r="111">
          <cell r="D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24</v>
          </cell>
        </row>
        <row r="112">
          <cell r="D112">
            <v>57</v>
          </cell>
          <cell r="S112">
            <v>57</v>
          </cell>
          <cell r="T112">
            <v>0.92915700000000001</v>
          </cell>
          <cell r="U112">
            <v>0.92915700000000001</v>
          </cell>
          <cell r="V112">
            <v>16</v>
          </cell>
        </row>
        <row r="113">
          <cell r="D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25</v>
          </cell>
        </row>
        <row r="114">
          <cell r="D114">
            <v>1</v>
          </cell>
          <cell r="S114">
            <v>1</v>
          </cell>
          <cell r="T114">
            <v>2.0129999999999999E-2</v>
          </cell>
          <cell r="U114">
            <v>2.0129999999999999E-2</v>
          </cell>
          <cell r="V114">
            <v>16</v>
          </cell>
        </row>
        <row r="115">
          <cell r="D115">
            <v>1644</v>
          </cell>
          <cell r="S115">
            <v>1644</v>
          </cell>
          <cell r="T115">
            <v>151.06716</v>
          </cell>
          <cell r="U115">
            <v>151.06716</v>
          </cell>
          <cell r="V115">
            <v>19</v>
          </cell>
        </row>
        <row r="116">
          <cell r="D116">
            <v>47.5</v>
          </cell>
          <cell r="S116">
            <v>47.5</v>
          </cell>
          <cell r="T116">
            <v>0.77429749999999997</v>
          </cell>
          <cell r="U116">
            <v>0.77429749999999997</v>
          </cell>
          <cell r="V116">
            <v>22</v>
          </cell>
        </row>
        <row r="117">
          <cell r="D117">
            <v>57</v>
          </cell>
          <cell r="S117">
            <v>57</v>
          </cell>
          <cell r="T117">
            <v>0.92915700000000001</v>
          </cell>
          <cell r="U117">
            <v>0.92915700000000001</v>
          </cell>
          <cell r="V117">
            <v>18</v>
          </cell>
        </row>
        <row r="118">
          <cell r="D118">
            <v>47.5</v>
          </cell>
          <cell r="S118">
            <v>47.5</v>
          </cell>
          <cell r="T118">
            <v>0.77429749999999997</v>
          </cell>
          <cell r="U118">
            <v>0.77429749999999997</v>
          </cell>
          <cell r="V118">
            <v>22</v>
          </cell>
        </row>
        <row r="119">
          <cell r="D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15</v>
          </cell>
        </row>
        <row r="120">
          <cell r="D120">
            <v>360</v>
          </cell>
          <cell r="S120">
            <v>360</v>
          </cell>
          <cell r="T120">
            <v>12.99132</v>
          </cell>
          <cell r="U120">
            <v>12.99132</v>
          </cell>
          <cell r="V120">
            <v>16</v>
          </cell>
        </row>
        <row r="121">
          <cell r="D121">
            <v>99.4</v>
          </cell>
          <cell r="S121">
            <v>99.4</v>
          </cell>
          <cell r="T121">
            <v>1.6203194000000001</v>
          </cell>
          <cell r="U121">
            <v>1.6203194000000001</v>
          </cell>
          <cell r="V121">
            <v>22</v>
          </cell>
        </row>
        <row r="122">
          <cell r="D122">
            <v>755</v>
          </cell>
          <cell r="S122">
            <v>755</v>
          </cell>
          <cell r="T122">
            <v>230.79746</v>
          </cell>
          <cell r="U122">
            <v>230.79746</v>
          </cell>
          <cell r="V122">
            <v>16</v>
          </cell>
        </row>
        <row r="123">
          <cell r="D123">
            <v>0</v>
          </cell>
          <cell r="S123">
            <v>0</v>
          </cell>
          <cell r="T123">
            <v>0</v>
          </cell>
          <cell r="U123">
            <v>0</v>
          </cell>
          <cell r="V123" t="str">
            <v/>
          </cell>
        </row>
        <row r="124">
          <cell r="D124">
            <v>893</v>
          </cell>
          <cell r="S124">
            <v>893</v>
          </cell>
          <cell r="T124">
            <v>306.19273299999998</v>
          </cell>
          <cell r="U124">
            <v>306.19273299999998</v>
          </cell>
          <cell r="V124">
            <v>16</v>
          </cell>
        </row>
        <row r="125">
          <cell r="D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15</v>
          </cell>
        </row>
        <row r="126">
          <cell r="D126">
            <v>99.9</v>
          </cell>
          <cell r="S126">
            <v>99.9</v>
          </cell>
          <cell r="T126">
            <v>1.6284699</v>
          </cell>
          <cell r="U126">
            <v>1.6284699</v>
          </cell>
          <cell r="V126">
            <v>15</v>
          </cell>
        </row>
        <row r="127">
          <cell r="D127">
            <v>57</v>
          </cell>
          <cell r="S127">
            <v>57</v>
          </cell>
          <cell r="T127">
            <v>0.92915700000000001</v>
          </cell>
          <cell r="U127">
            <v>0.92915700000000001</v>
          </cell>
          <cell r="V127">
            <v>18</v>
          </cell>
        </row>
        <row r="128">
          <cell r="D128">
            <v>735</v>
          </cell>
          <cell r="S128">
            <v>735</v>
          </cell>
          <cell r="T128">
            <v>186.29016000000001</v>
          </cell>
          <cell r="U128">
            <v>186.29016000000001</v>
          </cell>
          <cell r="V128">
            <v>24</v>
          </cell>
        </row>
        <row r="129">
          <cell r="D129">
            <v>57</v>
          </cell>
          <cell r="S129">
            <v>57</v>
          </cell>
          <cell r="T129">
            <v>0.92915700000000001</v>
          </cell>
          <cell r="U129">
            <v>0.92915700000000001</v>
          </cell>
          <cell r="V129">
            <v>25</v>
          </cell>
        </row>
        <row r="130">
          <cell r="D130">
            <v>47.5</v>
          </cell>
          <cell r="S130">
            <v>47.5</v>
          </cell>
          <cell r="T130">
            <v>0.77429749999999997</v>
          </cell>
          <cell r="U130">
            <v>0.77429749999999997</v>
          </cell>
          <cell r="V130">
            <v>22</v>
          </cell>
        </row>
        <row r="131">
          <cell r="D131">
            <v>320</v>
          </cell>
          <cell r="S131">
            <v>320</v>
          </cell>
          <cell r="T131">
            <v>5.2163199999999996</v>
          </cell>
          <cell r="U131">
            <v>5.2163199999999996</v>
          </cell>
          <cell r="V131">
            <v>15</v>
          </cell>
        </row>
        <row r="132">
          <cell r="D132">
            <v>57</v>
          </cell>
          <cell r="S132">
            <v>57</v>
          </cell>
          <cell r="T132">
            <v>0.92915700000000001</v>
          </cell>
          <cell r="U132">
            <v>0.92915700000000001</v>
          </cell>
          <cell r="V132">
            <v>15</v>
          </cell>
        </row>
        <row r="133">
          <cell r="D133">
            <v>0</v>
          </cell>
          <cell r="S133">
            <v>0</v>
          </cell>
          <cell r="T133">
            <v>0</v>
          </cell>
          <cell r="U133">
            <v>0</v>
          </cell>
          <cell r="V133" t="str">
            <v/>
          </cell>
        </row>
        <row r="134">
          <cell r="D134">
            <v>0</v>
          </cell>
          <cell r="S134">
            <v>0</v>
          </cell>
          <cell r="T134">
            <v>0</v>
          </cell>
          <cell r="U134">
            <v>0</v>
          </cell>
          <cell r="V134" t="str">
            <v/>
          </cell>
        </row>
        <row r="135">
          <cell r="D135">
            <v>57</v>
          </cell>
          <cell r="S135">
            <v>57</v>
          </cell>
          <cell r="T135">
            <v>0.92915700000000001</v>
          </cell>
          <cell r="U135">
            <v>0.92915700000000001</v>
          </cell>
          <cell r="V135">
            <v>18</v>
          </cell>
        </row>
        <row r="136">
          <cell r="D136">
            <v>0</v>
          </cell>
          <cell r="S136">
            <v>0</v>
          </cell>
          <cell r="T136">
            <v>0</v>
          </cell>
          <cell r="U136">
            <v>0</v>
          </cell>
          <cell r="V136" t="str">
            <v/>
          </cell>
        </row>
        <row r="137">
          <cell r="D137">
            <v>1180</v>
          </cell>
          <cell r="S137">
            <v>1180</v>
          </cell>
          <cell r="T137">
            <v>594.21614000000011</v>
          </cell>
          <cell r="U137">
            <v>594.21614000000011</v>
          </cell>
          <cell r="V137">
            <v>2</v>
          </cell>
        </row>
        <row r="138">
          <cell r="D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22</v>
          </cell>
        </row>
        <row r="139">
          <cell r="D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22</v>
          </cell>
        </row>
        <row r="140">
          <cell r="D140">
            <v>1100</v>
          </cell>
          <cell r="S140">
            <v>1100</v>
          </cell>
          <cell r="T140">
            <v>769.33010000000002</v>
          </cell>
          <cell r="U140">
            <v>769.33010000000002</v>
          </cell>
          <cell r="V140">
            <v>15</v>
          </cell>
        </row>
        <row r="141">
          <cell r="D141">
            <v>1234</v>
          </cell>
          <cell r="S141">
            <v>1234</v>
          </cell>
          <cell r="T141">
            <v>361.82731000000001</v>
          </cell>
          <cell r="U141">
            <v>361.82731000000001</v>
          </cell>
          <cell r="V141">
            <v>22</v>
          </cell>
        </row>
        <row r="142">
          <cell r="D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22</v>
          </cell>
        </row>
        <row r="143">
          <cell r="D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22</v>
          </cell>
        </row>
        <row r="144">
          <cell r="D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22</v>
          </cell>
        </row>
        <row r="145">
          <cell r="D145">
            <v>150</v>
          </cell>
          <cell r="S145">
            <v>150</v>
          </cell>
          <cell r="T145">
            <v>2.4451499999999999</v>
          </cell>
          <cell r="U145">
            <v>2.4451499999999999</v>
          </cell>
          <cell r="V145">
            <v>15</v>
          </cell>
        </row>
        <row r="146">
          <cell r="D146">
            <v>150</v>
          </cell>
          <cell r="S146">
            <v>150</v>
          </cell>
          <cell r="T146">
            <v>2.4451499999999999</v>
          </cell>
          <cell r="U146">
            <v>2.4451499999999999</v>
          </cell>
          <cell r="V146">
            <v>15</v>
          </cell>
        </row>
        <row r="147">
          <cell r="D147">
            <v>0</v>
          </cell>
          <cell r="S147">
            <v>0</v>
          </cell>
          <cell r="T147">
            <v>0</v>
          </cell>
          <cell r="U147">
            <v>0</v>
          </cell>
          <cell r="V147" t="str">
            <v/>
          </cell>
        </row>
        <row r="148">
          <cell r="D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18</v>
          </cell>
        </row>
        <row r="149">
          <cell r="D149">
            <v>57</v>
          </cell>
          <cell r="S149">
            <v>57</v>
          </cell>
          <cell r="T149">
            <v>0.92915700000000001</v>
          </cell>
          <cell r="U149">
            <v>0.92915700000000001</v>
          </cell>
          <cell r="V149">
            <v>15</v>
          </cell>
        </row>
        <row r="150">
          <cell r="D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11</v>
          </cell>
        </row>
        <row r="151">
          <cell r="D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11</v>
          </cell>
        </row>
        <row r="152">
          <cell r="D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20</v>
          </cell>
        </row>
        <row r="153">
          <cell r="D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19</v>
          </cell>
        </row>
        <row r="154">
          <cell r="D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16</v>
          </cell>
        </row>
        <row r="155">
          <cell r="D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21</v>
          </cell>
        </row>
        <row r="156">
          <cell r="D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21</v>
          </cell>
        </row>
        <row r="157">
          <cell r="D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21</v>
          </cell>
        </row>
        <row r="158">
          <cell r="D158">
            <v>158</v>
          </cell>
          <cell r="S158">
            <v>158</v>
          </cell>
          <cell r="T158">
            <v>104.63471</v>
          </cell>
          <cell r="U158">
            <v>104.63471</v>
          </cell>
          <cell r="V158">
            <v>26</v>
          </cell>
        </row>
        <row r="159">
          <cell r="D159">
            <v>20</v>
          </cell>
          <cell r="S159">
            <v>20</v>
          </cell>
          <cell r="T159">
            <v>6.7991000000000001</v>
          </cell>
          <cell r="U159">
            <v>20</v>
          </cell>
          <cell r="V159">
            <v>1</v>
          </cell>
        </row>
        <row r="160">
          <cell r="D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3</v>
          </cell>
        </row>
        <row r="161">
          <cell r="D161">
            <v>108</v>
          </cell>
          <cell r="S161">
            <v>0</v>
          </cell>
          <cell r="T161">
            <v>39.036276000000001</v>
          </cell>
          <cell r="U161">
            <v>108</v>
          </cell>
          <cell r="V161">
            <v>3</v>
          </cell>
        </row>
        <row r="162">
          <cell r="D162">
            <v>0</v>
          </cell>
          <cell r="S162">
            <v>0</v>
          </cell>
          <cell r="T162">
            <v>0</v>
          </cell>
          <cell r="U162">
            <v>0</v>
          </cell>
          <cell r="V162" t="str">
            <v/>
          </cell>
        </row>
        <row r="163">
          <cell r="D163">
            <v>48.2</v>
          </cell>
          <cell r="S163">
            <v>0</v>
          </cell>
          <cell r="T163">
            <v>18.644772200000002</v>
          </cell>
          <cell r="U163">
            <v>48.2</v>
          </cell>
          <cell r="V163">
            <v>11</v>
          </cell>
        </row>
        <row r="164">
          <cell r="D164">
            <v>19.100000000000001</v>
          </cell>
          <cell r="S164">
            <v>19.100000000000001</v>
          </cell>
          <cell r="T164">
            <v>6.4931405000000009</v>
          </cell>
          <cell r="U164">
            <v>19.100000000000001</v>
          </cell>
          <cell r="V164">
            <v>1</v>
          </cell>
        </row>
        <row r="165">
          <cell r="D165">
            <v>38</v>
          </cell>
          <cell r="S165">
            <v>38</v>
          </cell>
          <cell r="T165">
            <v>12.918290000000001</v>
          </cell>
          <cell r="U165">
            <v>38</v>
          </cell>
          <cell r="V165">
            <v>1</v>
          </cell>
        </row>
        <row r="166">
          <cell r="D166">
            <v>75</v>
          </cell>
          <cell r="S166">
            <v>75</v>
          </cell>
          <cell r="T166">
            <v>16.696649999999998</v>
          </cell>
          <cell r="U166">
            <v>75</v>
          </cell>
          <cell r="V166">
            <v>5</v>
          </cell>
        </row>
        <row r="167">
          <cell r="D167">
            <v>46</v>
          </cell>
          <cell r="S167">
            <v>46</v>
          </cell>
          <cell r="T167">
            <v>20.907827999999999</v>
          </cell>
          <cell r="U167">
            <v>46</v>
          </cell>
          <cell r="V167">
            <v>3</v>
          </cell>
        </row>
        <row r="168">
          <cell r="D168">
            <v>16.5</v>
          </cell>
          <cell r="S168">
            <v>16.5</v>
          </cell>
          <cell r="T168">
            <v>10.165369500000001</v>
          </cell>
          <cell r="U168">
            <v>16.5</v>
          </cell>
          <cell r="V168">
            <v>6</v>
          </cell>
        </row>
        <row r="169">
          <cell r="D169">
            <v>300</v>
          </cell>
          <cell r="S169">
            <v>300</v>
          </cell>
          <cell r="T169">
            <v>39.018900000000002</v>
          </cell>
          <cell r="U169">
            <v>39.018900000000002</v>
          </cell>
          <cell r="V169">
            <v>1</v>
          </cell>
        </row>
        <row r="170">
          <cell r="D170">
            <v>99.9</v>
          </cell>
          <cell r="S170">
            <v>99.9</v>
          </cell>
          <cell r="T170">
            <v>32.964602400000004</v>
          </cell>
          <cell r="U170">
            <v>99.9</v>
          </cell>
          <cell r="V170">
            <v>3</v>
          </cell>
        </row>
        <row r="171">
          <cell r="D171">
            <v>188.6</v>
          </cell>
          <cell r="S171">
            <v>0</v>
          </cell>
          <cell r="T171">
            <v>47.623008800000001</v>
          </cell>
          <cell r="U171">
            <v>188.6</v>
          </cell>
          <cell r="V171">
            <v>5</v>
          </cell>
        </row>
        <row r="172">
          <cell r="D172">
            <v>20</v>
          </cell>
          <cell r="S172">
            <v>20</v>
          </cell>
          <cell r="T172">
            <v>6.7991000000000001</v>
          </cell>
          <cell r="U172">
            <v>20</v>
          </cell>
          <cell r="V172">
            <v>1</v>
          </cell>
        </row>
        <row r="173">
          <cell r="D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1</v>
          </cell>
        </row>
        <row r="174">
          <cell r="D174">
            <v>34</v>
          </cell>
          <cell r="S174">
            <v>34</v>
          </cell>
          <cell r="T174">
            <v>17.620193999999998</v>
          </cell>
          <cell r="U174">
            <v>34</v>
          </cell>
          <cell r="V174">
            <v>1</v>
          </cell>
        </row>
        <row r="175">
          <cell r="D175">
            <v>18</v>
          </cell>
          <cell r="S175">
            <v>18</v>
          </cell>
          <cell r="T175">
            <v>9.3283379999999987</v>
          </cell>
          <cell r="U175">
            <v>18</v>
          </cell>
          <cell r="V175">
            <v>1</v>
          </cell>
        </row>
        <row r="176">
          <cell r="D176">
            <v>80</v>
          </cell>
          <cell r="S176">
            <v>80</v>
          </cell>
          <cell r="T176">
            <v>10.375360000000001</v>
          </cell>
          <cell r="U176">
            <v>80</v>
          </cell>
          <cell r="V176">
            <v>8</v>
          </cell>
        </row>
        <row r="177">
          <cell r="D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1</v>
          </cell>
        </row>
        <row r="178">
          <cell r="D178">
            <v>75</v>
          </cell>
          <cell r="S178">
            <v>0</v>
          </cell>
          <cell r="T178">
            <v>37.905225000000002</v>
          </cell>
          <cell r="U178">
            <v>75</v>
          </cell>
          <cell r="V178">
            <v>10</v>
          </cell>
        </row>
        <row r="179">
          <cell r="D179">
            <v>680</v>
          </cell>
          <cell r="S179">
            <v>0</v>
          </cell>
          <cell r="T179">
            <v>336.49732</v>
          </cell>
          <cell r="U179">
            <v>680</v>
          </cell>
          <cell r="V179">
            <v>18</v>
          </cell>
        </row>
        <row r="180">
          <cell r="D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18</v>
          </cell>
        </row>
        <row r="181">
          <cell r="D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18</v>
          </cell>
        </row>
        <row r="182">
          <cell r="D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18</v>
          </cell>
        </row>
        <row r="183">
          <cell r="D183">
            <v>22.2</v>
          </cell>
          <cell r="S183">
            <v>0</v>
          </cell>
          <cell r="T183">
            <v>8.8144878000000002</v>
          </cell>
          <cell r="U183">
            <v>22.2</v>
          </cell>
          <cell r="V183">
            <v>7</v>
          </cell>
        </row>
        <row r="184">
          <cell r="D184">
            <v>90</v>
          </cell>
          <cell r="S184">
            <v>0</v>
          </cell>
          <cell r="T184">
            <v>33.676830000000002</v>
          </cell>
          <cell r="U184">
            <v>90</v>
          </cell>
          <cell r="V184">
            <v>14</v>
          </cell>
        </row>
        <row r="185">
          <cell r="D185">
            <v>258</v>
          </cell>
          <cell r="S185">
            <v>0</v>
          </cell>
          <cell r="T185">
            <v>111.04552199999999</v>
          </cell>
          <cell r="U185">
            <v>258</v>
          </cell>
          <cell r="V185">
            <v>16</v>
          </cell>
        </row>
        <row r="186">
          <cell r="D186">
            <v>99.9</v>
          </cell>
          <cell r="S186">
            <v>0</v>
          </cell>
          <cell r="T186">
            <v>40.151907899999998</v>
          </cell>
          <cell r="U186">
            <v>99.9</v>
          </cell>
          <cell r="V186">
            <v>18</v>
          </cell>
        </row>
        <row r="187">
          <cell r="D187">
            <v>400</v>
          </cell>
          <cell r="S187">
            <v>0</v>
          </cell>
          <cell r="T187">
            <v>202.41039999999998</v>
          </cell>
          <cell r="U187">
            <v>400</v>
          </cell>
          <cell r="V187">
            <v>15</v>
          </cell>
        </row>
        <row r="188">
          <cell r="D188">
            <v>400</v>
          </cell>
          <cell r="S188">
            <v>0</v>
          </cell>
          <cell r="T188">
            <v>214.30120000000002</v>
          </cell>
          <cell r="U188">
            <v>400</v>
          </cell>
          <cell r="V188">
            <v>15</v>
          </cell>
        </row>
        <row r="189">
          <cell r="D189">
            <v>400</v>
          </cell>
          <cell r="S189">
            <v>0</v>
          </cell>
          <cell r="T189">
            <v>203.87840000000003</v>
          </cell>
          <cell r="U189">
            <v>400</v>
          </cell>
          <cell r="V189">
            <v>15</v>
          </cell>
        </row>
        <row r="190">
          <cell r="D190">
            <v>440</v>
          </cell>
          <cell r="S190">
            <v>0</v>
          </cell>
          <cell r="T190">
            <v>135.04480000000001</v>
          </cell>
          <cell r="U190">
            <v>440</v>
          </cell>
          <cell r="V190">
            <v>15</v>
          </cell>
        </row>
        <row r="191">
          <cell r="D191">
            <v>440</v>
          </cell>
          <cell r="S191">
            <v>0</v>
          </cell>
          <cell r="T191">
            <v>150.10512</v>
          </cell>
          <cell r="U191">
            <v>440</v>
          </cell>
          <cell r="V191">
            <v>15</v>
          </cell>
        </row>
        <row r="192">
          <cell r="D192">
            <v>440</v>
          </cell>
          <cell r="S192">
            <v>0</v>
          </cell>
          <cell r="T192">
            <v>183.36384000000001</v>
          </cell>
          <cell r="U192">
            <v>440</v>
          </cell>
          <cell r="V192">
            <v>15</v>
          </cell>
        </row>
        <row r="193">
          <cell r="D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18</v>
          </cell>
        </row>
        <row r="194">
          <cell r="D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15</v>
          </cell>
        </row>
        <row r="195">
          <cell r="D195">
            <v>0</v>
          </cell>
          <cell r="S195">
            <v>0</v>
          </cell>
          <cell r="T195">
            <v>0</v>
          </cell>
          <cell r="U195">
            <v>0</v>
          </cell>
          <cell r="V195" t="str">
            <v/>
          </cell>
        </row>
        <row r="196">
          <cell r="D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17</v>
          </cell>
        </row>
        <row r="197">
          <cell r="D197">
            <v>565</v>
          </cell>
          <cell r="S197">
            <v>0</v>
          </cell>
          <cell r="T197">
            <v>268.71174000000002</v>
          </cell>
          <cell r="U197">
            <v>565</v>
          </cell>
          <cell r="V197">
            <v>17</v>
          </cell>
        </row>
        <row r="198">
          <cell r="D198">
            <v>330</v>
          </cell>
          <cell r="S198">
            <v>0</v>
          </cell>
          <cell r="T198">
            <v>169.07253000000003</v>
          </cell>
          <cell r="U198">
            <v>330</v>
          </cell>
          <cell r="V198">
            <v>14</v>
          </cell>
        </row>
        <row r="199">
          <cell r="D199">
            <v>330</v>
          </cell>
          <cell r="S199">
            <v>0</v>
          </cell>
          <cell r="T199">
            <v>165.33593999999999</v>
          </cell>
          <cell r="U199">
            <v>330</v>
          </cell>
          <cell r="V199">
            <v>14</v>
          </cell>
        </row>
        <row r="200">
          <cell r="D200">
            <v>182</v>
          </cell>
          <cell r="S200">
            <v>0</v>
          </cell>
          <cell r="T200">
            <v>88.781056000000007</v>
          </cell>
          <cell r="U200">
            <v>182</v>
          </cell>
          <cell r="V200">
            <v>14</v>
          </cell>
        </row>
        <row r="201">
          <cell r="D201">
            <v>182</v>
          </cell>
          <cell r="S201">
            <v>0</v>
          </cell>
          <cell r="T201">
            <v>76.634739999999994</v>
          </cell>
          <cell r="U201">
            <v>182</v>
          </cell>
          <cell r="V201">
            <v>14</v>
          </cell>
        </row>
        <row r="202">
          <cell r="D202">
            <v>206.5</v>
          </cell>
          <cell r="S202">
            <v>0</v>
          </cell>
          <cell r="T202">
            <v>106.81584199999999</v>
          </cell>
          <cell r="U202">
            <v>206.5</v>
          </cell>
          <cell r="V202">
            <v>15</v>
          </cell>
        </row>
        <row r="203">
          <cell r="D203">
            <v>114</v>
          </cell>
          <cell r="S203">
            <v>0</v>
          </cell>
          <cell r="T203">
            <v>30.877355999999999</v>
          </cell>
          <cell r="U203">
            <v>114</v>
          </cell>
          <cell r="V203">
            <v>10</v>
          </cell>
        </row>
        <row r="204">
          <cell r="D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10</v>
          </cell>
        </row>
        <row r="205">
          <cell r="D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1</v>
          </cell>
        </row>
        <row r="206">
          <cell r="D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1</v>
          </cell>
        </row>
        <row r="207">
          <cell r="D207">
            <v>109</v>
          </cell>
          <cell r="S207">
            <v>0</v>
          </cell>
          <cell r="T207">
            <v>40.210099999999997</v>
          </cell>
          <cell r="U207">
            <v>109</v>
          </cell>
          <cell r="V207">
            <v>3</v>
          </cell>
        </row>
        <row r="208">
          <cell r="D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1</v>
          </cell>
        </row>
        <row r="209">
          <cell r="D209">
            <v>52.9</v>
          </cell>
          <cell r="S209">
            <v>0</v>
          </cell>
          <cell r="T209">
            <v>23.446655400000001</v>
          </cell>
          <cell r="U209">
            <v>52.9</v>
          </cell>
          <cell r="V209">
            <v>10</v>
          </cell>
        </row>
        <row r="210">
          <cell r="D210">
            <v>118</v>
          </cell>
          <cell r="S210">
            <v>0</v>
          </cell>
          <cell r="T210">
            <v>28.021695999999999</v>
          </cell>
          <cell r="U210">
            <v>118</v>
          </cell>
          <cell r="V210">
            <v>11</v>
          </cell>
        </row>
        <row r="211">
          <cell r="D211">
            <v>60</v>
          </cell>
          <cell r="S211">
            <v>0</v>
          </cell>
          <cell r="T211">
            <v>18.81972</v>
          </cell>
          <cell r="U211">
            <v>60</v>
          </cell>
          <cell r="V211">
            <v>11</v>
          </cell>
        </row>
        <row r="212">
          <cell r="D212">
            <v>0</v>
          </cell>
          <cell r="S212">
            <v>0</v>
          </cell>
          <cell r="T212">
            <v>0</v>
          </cell>
          <cell r="U212">
            <v>0</v>
          </cell>
          <cell r="V212" t="str">
            <v/>
          </cell>
        </row>
        <row r="213">
          <cell r="D213">
            <v>48</v>
          </cell>
          <cell r="S213">
            <v>0</v>
          </cell>
          <cell r="T213">
            <v>18.567408</v>
          </cell>
          <cell r="U213">
            <v>48</v>
          </cell>
          <cell r="V213">
            <v>11</v>
          </cell>
        </row>
        <row r="214">
          <cell r="D214">
            <v>0</v>
          </cell>
          <cell r="S214">
            <v>0</v>
          </cell>
          <cell r="T214">
            <v>0</v>
          </cell>
          <cell r="U214">
            <v>0</v>
          </cell>
          <cell r="V214" t="str">
            <v/>
          </cell>
        </row>
        <row r="215">
          <cell r="D215">
            <v>0</v>
          </cell>
          <cell r="S215">
            <v>0</v>
          </cell>
          <cell r="T215">
            <v>0</v>
          </cell>
          <cell r="U215">
            <v>0</v>
          </cell>
          <cell r="V215" t="str">
            <v/>
          </cell>
        </row>
        <row r="216">
          <cell r="D216">
            <v>0</v>
          </cell>
          <cell r="S216">
            <v>0</v>
          </cell>
          <cell r="T216">
            <v>0</v>
          </cell>
          <cell r="U216">
            <v>0</v>
          </cell>
          <cell r="V216" t="str">
            <v/>
          </cell>
        </row>
        <row r="217">
          <cell r="D217">
            <v>0</v>
          </cell>
          <cell r="S217">
            <v>0</v>
          </cell>
          <cell r="T217">
            <v>0</v>
          </cell>
          <cell r="U217">
            <v>0</v>
          </cell>
          <cell r="V217" t="str">
            <v/>
          </cell>
        </row>
        <row r="218">
          <cell r="D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1</v>
          </cell>
        </row>
        <row r="219">
          <cell r="D219">
            <v>20.5</v>
          </cell>
          <cell r="S219">
            <v>0</v>
          </cell>
          <cell r="T219">
            <v>10.863647</v>
          </cell>
          <cell r="U219">
            <v>20.5</v>
          </cell>
          <cell r="V219">
            <v>7</v>
          </cell>
        </row>
        <row r="220">
          <cell r="D220">
            <v>42</v>
          </cell>
          <cell r="S220">
            <v>0</v>
          </cell>
          <cell r="T220">
            <v>14.480382000000001</v>
          </cell>
          <cell r="U220">
            <v>42</v>
          </cell>
          <cell r="V220">
            <v>11</v>
          </cell>
        </row>
        <row r="221">
          <cell r="D221">
            <v>69</v>
          </cell>
          <cell r="S221">
            <v>0</v>
          </cell>
          <cell r="T221">
            <v>23.332418999999998</v>
          </cell>
          <cell r="U221">
            <v>69</v>
          </cell>
          <cell r="V221">
            <v>10</v>
          </cell>
        </row>
        <row r="222">
          <cell r="D222">
            <v>45</v>
          </cell>
          <cell r="S222">
            <v>0</v>
          </cell>
          <cell r="T222">
            <v>18.895365000000002</v>
          </cell>
          <cell r="U222">
            <v>45</v>
          </cell>
          <cell r="V222">
            <v>11</v>
          </cell>
        </row>
        <row r="223">
          <cell r="D223">
            <v>60</v>
          </cell>
          <cell r="S223">
            <v>0</v>
          </cell>
          <cell r="T223">
            <v>23.20926</v>
          </cell>
          <cell r="U223">
            <v>60</v>
          </cell>
          <cell r="V223">
            <v>11</v>
          </cell>
        </row>
        <row r="224">
          <cell r="D224">
            <v>0</v>
          </cell>
          <cell r="S224">
            <v>0</v>
          </cell>
          <cell r="T224">
            <v>0</v>
          </cell>
          <cell r="U224">
            <v>0</v>
          </cell>
          <cell r="V224" t="str">
            <v/>
          </cell>
        </row>
        <row r="225">
          <cell r="D225">
            <v>0</v>
          </cell>
          <cell r="S225">
            <v>0</v>
          </cell>
          <cell r="T225">
            <v>0</v>
          </cell>
          <cell r="U225">
            <v>0</v>
          </cell>
          <cell r="V225" t="str">
            <v/>
          </cell>
        </row>
        <row r="226">
          <cell r="D226">
            <v>29.75</v>
          </cell>
          <cell r="S226">
            <v>0</v>
          </cell>
          <cell r="T226">
            <v>7.9482480000000004</v>
          </cell>
          <cell r="U226">
            <v>29.75</v>
          </cell>
          <cell r="V226">
            <v>11</v>
          </cell>
        </row>
        <row r="227">
          <cell r="D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7</v>
          </cell>
        </row>
        <row r="228">
          <cell r="D228">
            <v>0</v>
          </cell>
          <cell r="S228">
            <v>0</v>
          </cell>
          <cell r="T228">
            <v>0</v>
          </cell>
          <cell r="U228">
            <v>0</v>
          </cell>
          <cell r="V228" t="str">
            <v/>
          </cell>
        </row>
        <row r="229">
          <cell r="D229">
            <v>39</v>
          </cell>
          <cell r="S229">
            <v>0</v>
          </cell>
          <cell r="T229">
            <v>12.318384000000002</v>
          </cell>
          <cell r="U229">
            <v>39</v>
          </cell>
          <cell r="V229">
            <v>12</v>
          </cell>
        </row>
        <row r="230">
          <cell r="D230">
            <v>0</v>
          </cell>
          <cell r="S230">
            <v>0</v>
          </cell>
          <cell r="T230">
            <v>0</v>
          </cell>
          <cell r="U230">
            <v>0</v>
          </cell>
          <cell r="V230" t="str">
            <v/>
          </cell>
        </row>
        <row r="231">
          <cell r="D231">
            <v>0</v>
          </cell>
          <cell r="S231">
            <v>0</v>
          </cell>
          <cell r="T231">
            <v>0</v>
          </cell>
          <cell r="U231">
            <v>0</v>
          </cell>
          <cell r="V231" t="str">
            <v/>
          </cell>
        </row>
        <row r="232">
          <cell r="D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9</v>
          </cell>
        </row>
        <row r="233">
          <cell r="D233">
            <v>32.200000000000003</v>
          </cell>
          <cell r="S233">
            <v>0</v>
          </cell>
          <cell r="T233">
            <v>7.1490118000000002</v>
          </cell>
          <cell r="U233">
            <v>32.200000000000003</v>
          </cell>
          <cell r="V233">
            <v>10</v>
          </cell>
        </row>
        <row r="234">
          <cell r="D234">
            <v>0</v>
          </cell>
          <cell r="S234">
            <v>0</v>
          </cell>
          <cell r="T234">
            <v>0</v>
          </cell>
          <cell r="U234">
            <v>0</v>
          </cell>
          <cell r="V234" t="str">
            <v/>
          </cell>
        </row>
        <row r="235">
          <cell r="D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11</v>
          </cell>
        </row>
        <row r="236">
          <cell r="D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9</v>
          </cell>
        </row>
        <row r="237">
          <cell r="D237">
            <v>30</v>
          </cell>
          <cell r="S237">
            <v>0</v>
          </cell>
          <cell r="T237">
            <v>11.60463</v>
          </cell>
          <cell r="U237">
            <v>30</v>
          </cell>
          <cell r="V237">
            <v>11</v>
          </cell>
        </row>
        <row r="238">
          <cell r="D238">
            <v>54</v>
          </cell>
          <cell r="S238">
            <v>0</v>
          </cell>
          <cell r="T238">
            <v>20.888334</v>
          </cell>
          <cell r="U238">
            <v>54</v>
          </cell>
          <cell r="V238">
            <v>11</v>
          </cell>
        </row>
        <row r="239">
          <cell r="D239">
            <v>28.5</v>
          </cell>
          <cell r="S239">
            <v>0</v>
          </cell>
          <cell r="T239">
            <v>12.803710500000001</v>
          </cell>
          <cell r="U239">
            <v>28.5</v>
          </cell>
          <cell r="V239">
            <v>1</v>
          </cell>
        </row>
        <row r="240">
          <cell r="D240">
            <v>163.30000000000001</v>
          </cell>
          <cell r="S240">
            <v>0</v>
          </cell>
          <cell r="T240">
            <v>42.495722300000004</v>
          </cell>
          <cell r="U240">
            <v>163.30000000000001</v>
          </cell>
          <cell r="V240">
            <v>12</v>
          </cell>
        </row>
        <row r="241">
          <cell r="D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7</v>
          </cell>
        </row>
        <row r="242">
          <cell r="D242">
            <v>0</v>
          </cell>
          <cell r="S242">
            <v>0</v>
          </cell>
          <cell r="T242">
            <v>0</v>
          </cell>
          <cell r="U242">
            <v>0</v>
          </cell>
          <cell r="V242" t="str">
            <v/>
          </cell>
        </row>
        <row r="243">
          <cell r="D243">
            <v>112</v>
          </cell>
          <cell r="S243">
            <v>0</v>
          </cell>
          <cell r="T243">
            <v>43.323952000000006</v>
          </cell>
          <cell r="U243">
            <v>112</v>
          </cell>
          <cell r="V243">
            <v>11</v>
          </cell>
        </row>
        <row r="244">
          <cell r="D244">
            <v>60</v>
          </cell>
          <cell r="S244">
            <v>0</v>
          </cell>
          <cell r="T244">
            <v>18.243960000000001</v>
          </cell>
          <cell r="U244">
            <v>60</v>
          </cell>
          <cell r="V244">
            <v>11</v>
          </cell>
        </row>
        <row r="245">
          <cell r="D245">
            <v>274</v>
          </cell>
          <cell r="S245">
            <v>0</v>
          </cell>
          <cell r="T245">
            <v>105.98895400000001</v>
          </cell>
          <cell r="U245">
            <v>274</v>
          </cell>
          <cell r="V245">
            <v>10</v>
          </cell>
        </row>
        <row r="246">
          <cell r="D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26</v>
          </cell>
        </row>
        <row r="247">
          <cell r="D247">
            <v>53</v>
          </cell>
          <cell r="S247">
            <v>0</v>
          </cell>
          <cell r="T247">
            <v>14.614749999999999</v>
          </cell>
          <cell r="U247">
            <v>53</v>
          </cell>
          <cell r="V247">
            <v>10</v>
          </cell>
        </row>
        <row r="248">
          <cell r="D248">
            <v>0</v>
          </cell>
          <cell r="S248">
            <v>0</v>
          </cell>
          <cell r="T248">
            <v>0</v>
          </cell>
          <cell r="U248">
            <v>0</v>
          </cell>
          <cell r="V248" t="str">
            <v/>
          </cell>
        </row>
        <row r="249">
          <cell r="D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13</v>
          </cell>
        </row>
        <row r="250">
          <cell r="D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18</v>
          </cell>
        </row>
        <row r="251">
          <cell r="D251">
            <v>0</v>
          </cell>
          <cell r="S251">
            <v>0</v>
          </cell>
          <cell r="T251">
            <v>0</v>
          </cell>
          <cell r="U251">
            <v>0</v>
          </cell>
          <cell r="V251" t="str">
            <v/>
          </cell>
        </row>
        <row r="252">
          <cell r="D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10</v>
          </cell>
        </row>
        <row r="253">
          <cell r="D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1</v>
          </cell>
        </row>
        <row r="254">
          <cell r="D254">
            <v>0</v>
          </cell>
          <cell r="S254">
            <v>0</v>
          </cell>
          <cell r="T254">
            <v>0</v>
          </cell>
          <cell r="U254">
            <v>0</v>
          </cell>
          <cell r="V254" t="str">
            <v/>
          </cell>
        </row>
        <row r="255">
          <cell r="D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7</v>
          </cell>
        </row>
        <row r="256">
          <cell r="D256">
            <v>0</v>
          </cell>
          <cell r="S256">
            <v>0</v>
          </cell>
          <cell r="T256">
            <v>0</v>
          </cell>
          <cell r="U256">
            <v>0</v>
          </cell>
          <cell r="V256" t="str">
            <v/>
          </cell>
        </row>
        <row r="257">
          <cell r="D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9</v>
          </cell>
        </row>
        <row r="258">
          <cell r="D258">
            <v>305</v>
          </cell>
          <cell r="S258">
            <v>0</v>
          </cell>
          <cell r="T258">
            <v>88.773605000000003</v>
          </cell>
          <cell r="U258">
            <v>305</v>
          </cell>
          <cell r="V258">
            <v>10</v>
          </cell>
        </row>
        <row r="259">
          <cell r="D259">
            <v>206</v>
          </cell>
          <cell r="S259">
            <v>0</v>
          </cell>
          <cell r="T259">
            <v>53.642606000000001</v>
          </cell>
          <cell r="U259">
            <v>206</v>
          </cell>
          <cell r="V259">
            <v>10</v>
          </cell>
        </row>
        <row r="260">
          <cell r="D260">
            <v>27</v>
          </cell>
          <cell r="S260">
            <v>0</v>
          </cell>
          <cell r="T260">
            <v>15.229052999999999</v>
          </cell>
          <cell r="U260">
            <v>27</v>
          </cell>
          <cell r="V260">
            <v>10</v>
          </cell>
        </row>
        <row r="261">
          <cell r="D261">
            <v>57</v>
          </cell>
          <cell r="S261">
            <v>0</v>
          </cell>
          <cell r="T261">
            <v>6.2130000000000001</v>
          </cell>
          <cell r="U261">
            <v>57</v>
          </cell>
          <cell r="V261">
            <v>18</v>
          </cell>
        </row>
        <row r="262">
          <cell r="D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18</v>
          </cell>
        </row>
        <row r="263">
          <cell r="D263">
            <v>300</v>
          </cell>
          <cell r="S263">
            <v>300</v>
          </cell>
          <cell r="T263">
            <v>4.8902999999999999</v>
          </cell>
          <cell r="U263">
            <v>4.8902999999999999</v>
          </cell>
          <cell r="V263">
            <v>18</v>
          </cell>
        </row>
        <row r="264">
          <cell r="D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18</v>
          </cell>
        </row>
        <row r="265">
          <cell r="D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21</v>
          </cell>
        </row>
        <row r="266">
          <cell r="D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16</v>
          </cell>
        </row>
        <row r="267">
          <cell r="D267">
            <v>0</v>
          </cell>
          <cell r="S267">
            <v>0</v>
          </cell>
          <cell r="T267">
            <v>0</v>
          </cell>
          <cell r="U267">
            <v>0</v>
          </cell>
          <cell r="V267" t="str">
            <v/>
          </cell>
        </row>
        <row r="268">
          <cell r="D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18</v>
          </cell>
        </row>
        <row r="269">
          <cell r="D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18</v>
          </cell>
        </row>
        <row r="270">
          <cell r="D270">
            <v>0</v>
          </cell>
          <cell r="S270">
            <v>0</v>
          </cell>
          <cell r="T270">
            <v>0</v>
          </cell>
          <cell r="U270">
            <v>0</v>
          </cell>
          <cell r="V270" t="str">
            <v/>
          </cell>
        </row>
        <row r="271">
          <cell r="D271">
            <v>57</v>
          </cell>
          <cell r="S271">
            <v>57</v>
          </cell>
          <cell r="T271">
            <v>28.173618000000001</v>
          </cell>
          <cell r="U271">
            <v>28.173618000000001</v>
          </cell>
          <cell r="V271">
            <v>18</v>
          </cell>
        </row>
        <row r="272">
          <cell r="D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17</v>
          </cell>
        </row>
        <row r="273">
          <cell r="D273">
            <v>57</v>
          </cell>
          <cell r="S273">
            <v>57</v>
          </cell>
          <cell r="T273">
            <v>28.173618000000001</v>
          </cell>
          <cell r="U273">
            <v>28.173618000000001</v>
          </cell>
          <cell r="V273">
            <v>26</v>
          </cell>
        </row>
        <row r="274">
          <cell r="D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25</v>
          </cell>
        </row>
        <row r="275">
          <cell r="D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18</v>
          </cell>
        </row>
        <row r="276">
          <cell r="D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12</v>
          </cell>
        </row>
        <row r="277">
          <cell r="D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14</v>
          </cell>
        </row>
        <row r="278">
          <cell r="D278">
            <v>49.99</v>
          </cell>
          <cell r="S278">
            <v>0</v>
          </cell>
          <cell r="T278">
            <v>5.4489100000000006</v>
          </cell>
          <cell r="U278">
            <v>49.99</v>
          </cell>
          <cell r="V278">
            <v>18</v>
          </cell>
        </row>
        <row r="279">
          <cell r="D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22</v>
          </cell>
        </row>
        <row r="280">
          <cell r="D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15</v>
          </cell>
        </row>
        <row r="281">
          <cell r="D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15</v>
          </cell>
        </row>
        <row r="282">
          <cell r="D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18</v>
          </cell>
        </row>
        <row r="283">
          <cell r="D283">
            <v>47.5</v>
          </cell>
          <cell r="S283">
            <v>0</v>
          </cell>
          <cell r="T283">
            <v>5.1775000000000002</v>
          </cell>
          <cell r="U283">
            <v>47.5</v>
          </cell>
          <cell r="V283">
            <v>22</v>
          </cell>
        </row>
        <row r="284">
          <cell r="D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15</v>
          </cell>
        </row>
        <row r="285">
          <cell r="D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1</v>
          </cell>
        </row>
        <row r="286">
          <cell r="D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16</v>
          </cell>
        </row>
        <row r="287">
          <cell r="D287">
            <v>49.5</v>
          </cell>
          <cell r="S287">
            <v>0</v>
          </cell>
          <cell r="T287">
            <v>5.3955000000000002</v>
          </cell>
          <cell r="U287">
            <v>49.5</v>
          </cell>
          <cell r="V287">
            <v>18</v>
          </cell>
        </row>
        <row r="288">
          <cell r="D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21</v>
          </cell>
        </row>
        <row r="289">
          <cell r="D289">
            <v>285</v>
          </cell>
          <cell r="S289">
            <v>285</v>
          </cell>
          <cell r="T289">
            <v>9.4047149999999995</v>
          </cell>
          <cell r="U289">
            <v>9.4047149999999995</v>
          </cell>
          <cell r="V289">
            <v>13</v>
          </cell>
        </row>
        <row r="290">
          <cell r="D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18</v>
          </cell>
        </row>
        <row r="291">
          <cell r="D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18</v>
          </cell>
        </row>
        <row r="292">
          <cell r="D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25</v>
          </cell>
        </row>
        <row r="293">
          <cell r="D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18</v>
          </cell>
        </row>
        <row r="294">
          <cell r="D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20</v>
          </cell>
        </row>
        <row r="295">
          <cell r="D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18</v>
          </cell>
        </row>
        <row r="296">
          <cell r="D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20</v>
          </cell>
        </row>
        <row r="297">
          <cell r="D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16</v>
          </cell>
        </row>
        <row r="298">
          <cell r="D298">
            <v>140</v>
          </cell>
          <cell r="S298">
            <v>140</v>
          </cell>
          <cell r="T298">
            <v>0.32885999999999999</v>
          </cell>
          <cell r="U298">
            <v>0.32885999999999999</v>
          </cell>
          <cell r="V298">
            <v>27</v>
          </cell>
        </row>
        <row r="299">
          <cell r="D299">
            <v>0</v>
          </cell>
          <cell r="S299">
            <v>0</v>
          </cell>
          <cell r="T299">
            <v>0</v>
          </cell>
          <cell r="U299">
            <v>0</v>
          </cell>
          <cell r="V299" t="str">
            <v/>
          </cell>
        </row>
        <row r="300">
          <cell r="D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18</v>
          </cell>
        </row>
        <row r="301">
          <cell r="D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26</v>
          </cell>
        </row>
        <row r="302">
          <cell r="D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18</v>
          </cell>
        </row>
        <row r="303">
          <cell r="D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16</v>
          </cell>
        </row>
        <row r="304">
          <cell r="D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15</v>
          </cell>
        </row>
        <row r="305">
          <cell r="D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24</v>
          </cell>
        </row>
        <row r="306">
          <cell r="D306">
            <v>0</v>
          </cell>
          <cell r="S306">
            <v>0</v>
          </cell>
          <cell r="T306">
            <v>0</v>
          </cell>
          <cell r="U306">
            <v>0</v>
          </cell>
          <cell r="V306" t="str">
            <v/>
          </cell>
        </row>
        <row r="307">
          <cell r="D307">
            <v>0</v>
          </cell>
          <cell r="S307">
            <v>0</v>
          </cell>
          <cell r="T307">
            <v>0</v>
          </cell>
          <cell r="U307">
            <v>0</v>
          </cell>
          <cell r="V307" t="str">
            <v/>
          </cell>
        </row>
        <row r="308">
          <cell r="D308">
            <v>0</v>
          </cell>
          <cell r="S308">
            <v>0</v>
          </cell>
          <cell r="T308">
            <v>0</v>
          </cell>
          <cell r="U308">
            <v>0</v>
          </cell>
          <cell r="V308" t="str">
            <v/>
          </cell>
        </row>
        <row r="309">
          <cell r="D309">
            <v>0</v>
          </cell>
          <cell r="S309">
            <v>0</v>
          </cell>
          <cell r="T309">
            <v>0</v>
          </cell>
          <cell r="U309">
            <v>0</v>
          </cell>
          <cell r="V309" t="str">
            <v/>
          </cell>
        </row>
        <row r="310">
          <cell r="D310">
            <v>0</v>
          </cell>
          <cell r="S310">
            <v>0</v>
          </cell>
          <cell r="T310">
            <v>0</v>
          </cell>
          <cell r="U310">
            <v>0</v>
          </cell>
          <cell r="V310" t="str">
            <v/>
          </cell>
        </row>
        <row r="311">
          <cell r="D311">
            <v>0</v>
          </cell>
          <cell r="S311">
            <v>0</v>
          </cell>
          <cell r="T311">
            <v>0</v>
          </cell>
          <cell r="U311">
            <v>0</v>
          </cell>
          <cell r="V311" t="str">
            <v/>
          </cell>
        </row>
        <row r="312">
          <cell r="D312">
            <v>0</v>
          </cell>
          <cell r="S312">
            <v>0</v>
          </cell>
          <cell r="T312">
            <v>0</v>
          </cell>
          <cell r="U312">
            <v>0</v>
          </cell>
          <cell r="V312" t="str">
            <v/>
          </cell>
        </row>
        <row r="313">
          <cell r="D313">
            <v>47</v>
          </cell>
          <cell r="S313">
            <v>47</v>
          </cell>
          <cell r="T313">
            <v>19.048019</v>
          </cell>
          <cell r="U313">
            <v>47</v>
          </cell>
          <cell r="V313">
            <v>6</v>
          </cell>
        </row>
        <row r="314">
          <cell r="D314">
            <v>0</v>
          </cell>
          <cell r="S314">
            <v>0</v>
          </cell>
          <cell r="T314">
            <v>0</v>
          </cell>
          <cell r="U314">
            <v>0</v>
          </cell>
          <cell r="V314" t="str">
            <v/>
          </cell>
        </row>
        <row r="315">
          <cell r="D315">
            <v>0</v>
          </cell>
          <cell r="S315">
            <v>0</v>
          </cell>
          <cell r="T315">
            <v>0</v>
          </cell>
          <cell r="U315">
            <v>0</v>
          </cell>
          <cell r="V315" t="str">
            <v/>
          </cell>
        </row>
        <row r="316">
          <cell r="D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7</v>
          </cell>
        </row>
        <row r="317">
          <cell r="D317">
            <v>443</v>
          </cell>
          <cell r="S317">
            <v>0</v>
          </cell>
          <cell r="T317">
            <v>171.36170300000001</v>
          </cell>
          <cell r="U317">
            <v>443</v>
          </cell>
          <cell r="V317">
            <v>1</v>
          </cell>
        </row>
        <row r="318">
          <cell r="D318">
            <v>85.5</v>
          </cell>
          <cell r="S318">
            <v>0</v>
          </cell>
          <cell r="T318">
            <v>33.073195500000004</v>
          </cell>
          <cell r="U318">
            <v>85.5</v>
          </cell>
          <cell r="V318">
            <v>10</v>
          </cell>
        </row>
        <row r="319">
          <cell r="D319">
            <v>0</v>
          </cell>
          <cell r="S319">
            <v>0</v>
          </cell>
          <cell r="T319">
            <v>0</v>
          </cell>
          <cell r="U319">
            <v>0</v>
          </cell>
          <cell r="V319" t="str">
            <v/>
          </cell>
        </row>
        <row r="320">
          <cell r="D320">
            <v>0</v>
          </cell>
          <cell r="S320">
            <v>0</v>
          </cell>
          <cell r="T320">
            <v>0</v>
          </cell>
          <cell r="U320">
            <v>0</v>
          </cell>
          <cell r="V320" t="str">
            <v/>
          </cell>
        </row>
        <row r="321">
          <cell r="D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17</v>
          </cell>
        </row>
        <row r="322">
          <cell r="D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17</v>
          </cell>
        </row>
        <row r="323">
          <cell r="D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19</v>
          </cell>
        </row>
        <row r="324">
          <cell r="D324">
            <v>0</v>
          </cell>
          <cell r="S324">
            <v>0</v>
          </cell>
          <cell r="T324">
            <v>0</v>
          </cell>
          <cell r="U324">
            <v>0</v>
          </cell>
          <cell r="V324" t="str">
            <v/>
          </cell>
        </row>
        <row r="325">
          <cell r="D325">
            <v>49.994999999999997</v>
          </cell>
          <cell r="S325">
            <v>0</v>
          </cell>
          <cell r="T325">
            <v>5.4494549999999995</v>
          </cell>
          <cell r="U325">
            <v>49.994999999999997</v>
          </cell>
          <cell r="V325">
            <v>18</v>
          </cell>
        </row>
        <row r="326">
          <cell r="D326">
            <v>0</v>
          </cell>
          <cell r="S326">
            <v>0</v>
          </cell>
          <cell r="T326">
            <v>0</v>
          </cell>
          <cell r="U326">
            <v>0</v>
          </cell>
          <cell r="V326" t="str">
            <v/>
          </cell>
        </row>
        <row r="327">
          <cell r="D327">
            <v>40.9</v>
          </cell>
          <cell r="S327">
            <v>0</v>
          </cell>
          <cell r="T327">
            <v>4.4581</v>
          </cell>
          <cell r="U327">
            <v>40.9</v>
          </cell>
          <cell r="V327">
            <v>18</v>
          </cell>
        </row>
        <row r="328">
          <cell r="D328">
            <v>0</v>
          </cell>
          <cell r="S328">
            <v>0</v>
          </cell>
          <cell r="T328">
            <v>0</v>
          </cell>
          <cell r="U328">
            <v>0</v>
          </cell>
          <cell r="V328" t="str">
            <v/>
          </cell>
        </row>
        <row r="329">
          <cell r="D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27</v>
          </cell>
        </row>
        <row r="330">
          <cell r="D330">
            <v>57</v>
          </cell>
          <cell r="S330">
            <v>57</v>
          </cell>
          <cell r="T330">
            <v>0.92915700000000001</v>
          </cell>
          <cell r="U330">
            <v>0.92915700000000001</v>
          </cell>
          <cell r="V330">
            <v>16</v>
          </cell>
        </row>
        <row r="331">
          <cell r="D331">
            <v>40.9</v>
          </cell>
          <cell r="S331">
            <v>0</v>
          </cell>
          <cell r="T331">
            <v>4.4581</v>
          </cell>
          <cell r="U331">
            <v>40.9</v>
          </cell>
          <cell r="V331">
            <v>13</v>
          </cell>
        </row>
        <row r="332">
          <cell r="D332">
            <v>380</v>
          </cell>
          <cell r="S332">
            <v>380</v>
          </cell>
          <cell r="T332">
            <v>187.82411999999999</v>
          </cell>
          <cell r="U332">
            <v>187.82411999999999</v>
          </cell>
          <cell r="V332">
            <v>18</v>
          </cell>
        </row>
        <row r="333">
          <cell r="D333">
            <v>50</v>
          </cell>
          <cell r="S333">
            <v>50</v>
          </cell>
          <cell r="T333">
            <v>0.81504999999999994</v>
          </cell>
          <cell r="U333">
            <v>0.81504999999999994</v>
          </cell>
          <cell r="V333">
            <v>24</v>
          </cell>
        </row>
        <row r="334">
          <cell r="D334">
            <v>50</v>
          </cell>
          <cell r="S334">
            <v>50</v>
          </cell>
          <cell r="T334">
            <v>0.81504999999999994</v>
          </cell>
          <cell r="U334">
            <v>0.81504999999999994</v>
          </cell>
          <cell r="V334">
            <v>24</v>
          </cell>
        </row>
        <row r="335">
          <cell r="D335">
            <v>142.5</v>
          </cell>
          <cell r="S335">
            <v>142.5</v>
          </cell>
          <cell r="T335">
            <v>2.3228925</v>
          </cell>
          <cell r="U335">
            <v>2.3228925</v>
          </cell>
          <cell r="V335">
            <v>15</v>
          </cell>
        </row>
        <row r="336">
          <cell r="D336">
            <v>0</v>
          </cell>
          <cell r="S336">
            <v>0</v>
          </cell>
          <cell r="T336">
            <v>0</v>
          </cell>
          <cell r="U336">
            <v>0</v>
          </cell>
          <cell r="V336" t="str">
            <v/>
          </cell>
        </row>
        <row r="337">
          <cell r="D337">
            <v>49.994999999999997</v>
          </cell>
          <cell r="S337">
            <v>0</v>
          </cell>
          <cell r="T337">
            <v>5.4494549999999995</v>
          </cell>
          <cell r="U337">
            <v>49.994999999999997</v>
          </cell>
          <cell r="V337">
            <v>18</v>
          </cell>
        </row>
        <row r="338">
          <cell r="D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20</v>
          </cell>
        </row>
        <row r="339">
          <cell r="D339">
            <v>0</v>
          </cell>
          <cell r="S339">
            <v>0</v>
          </cell>
          <cell r="T339">
            <v>0</v>
          </cell>
          <cell r="U339">
            <v>0</v>
          </cell>
          <cell r="V339" t="str">
            <v/>
          </cell>
        </row>
        <row r="340">
          <cell r="D340">
            <v>0</v>
          </cell>
          <cell r="S340">
            <v>0</v>
          </cell>
          <cell r="T340">
            <v>0</v>
          </cell>
          <cell r="U340">
            <v>0</v>
          </cell>
          <cell r="V340" t="str">
            <v/>
          </cell>
        </row>
        <row r="341">
          <cell r="D341">
            <v>0</v>
          </cell>
          <cell r="S341">
            <v>0</v>
          </cell>
          <cell r="T341">
            <v>0</v>
          </cell>
          <cell r="U341">
            <v>0</v>
          </cell>
          <cell r="V341" t="str">
            <v/>
          </cell>
        </row>
        <row r="342">
          <cell r="D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2</v>
          </cell>
        </row>
        <row r="343">
          <cell r="D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21</v>
          </cell>
        </row>
        <row r="344">
          <cell r="D344">
            <v>100</v>
          </cell>
          <cell r="S344">
            <v>100</v>
          </cell>
          <cell r="T344">
            <v>6.3624999999999998</v>
          </cell>
          <cell r="U344">
            <v>6.3624999999999998</v>
          </cell>
          <cell r="V344">
            <v>16</v>
          </cell>
        </row>
        <row r="345">
          <cell r="D345">
            <v>0</v>
          </cell>
          <cell r="S345">
            <v>0</v>
          </cell>
          <cell r="T345">
            <v>0</v>
          </cell>
          <cell r="U345">
            <v>0</v>
          </cell>
          <cell r="V345" t="str">
            <v/>
          </cell>
        </row>
        <row r="346">
          <cell r="D346">
            <v>350</v>
          </cell>
          <cell r="S346">
            <v>350</v>
          </cell>
          <cell r="T346">
            <v>5.7053500000000001</v>
          </cell>
          <cell r="U346">
            <v>5.7053500000000001</v>
          </cell>
          <cell r="V346">
            <v>24</v>
          </cell>
        </row>
        <row r="347">
          <cell r="D347">
            <v>140</v>
          </cell>
          <cell r="S347">
            <v>140</v>
          </cell>
          <cell r="T347">
            <v>0.1484</v>
          </cell>
          <cell r="U347">
            <v>0.1484</v>
          </cell>
          <cell r="V347">
            <v>26</v>
          </cell>
        </row>
        <row r="348">
          <cell r="D348">
            <v>100</v>
          </cell>
          <cell r="S348">
            <v>100</v>
          </cell>
          <cell r="T348">
            <v>0.25969999999999999</v>
          </cell>
          <cell r="U348">
            <v>0.25969999999999999</v>
          </cell>
          <cell r="V348">
            <v>25</v>
          </cell>
        </row>
        <row r="349">
          <cell r="D349">
            <v>1475</v>
          </cell>
          <cell r="S349">
            <v>1475</v>
          </cell>
          <cell r="T349">
            <v>767.82157500000005</v>
          </cell>
          <cell r="U349">
            <v>767.82157500000005</v>
          </cell>
          <cell r="V349">
            <v>25</v>
          </cell>
        </row>
        <row r="350">
          <cell r="D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19</v>
          </cell>
        </row>
        <row r="351">
          <cell r="D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9</v>
          </cell>
        </row>
        <row r="352">
          <cell r="D352">
            <v>420</v>
          </cell>
          <cell r="S352">
            <v>420</v>
          </cell>
          <cell r="T352">
            <v>183.50304</v>
          </cell>
          <cell r="U352">
            <v>183.50304</v>
          </cell>
          <cell r="V352">
            <v>18</v>
          </cell>
        </row>
        <row r="353">
          <cell r="D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17</v>
          </cell>
        </row>
        <row r="354">
          <cell r="D354">
            <v>395</v>
          </cell>
          <cell r="S354">
            <v>395</v>
          </cell>
          <cell r="T354">
            <v>163.477465</v>
          </cell>
          <cell r="U354">
            <v>163.477465</v>
          </cell>
          <cell r="V354">
            <v>17</v>
          </cell>
        </row>
        <row r="355">
          <cell r="D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10</v>
          </cell>
        </row>
        <row r="356">
          <cell r="D356">
            <v>905</v>
          </cell>
          <cell r="S356">
            <v>905</v>
          </cell>
          <cell r="T356">
            <v>275.18697000000003</v>
          </cell>
          <cell r="U356">
            <v>275.18697000000003</v>
          </cell>
          <cell r="V356">
            <v>27</v>
          </cell>
        </row>
        <row r="357">
          <cell r="D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15</v>
          </cell>
        </row>
        <row r="358">
          <cell r="D358">
            <v>740</v>
          </cell>
          <cell r="S358">
            <v>740</v>
          </cell>
          <cell r="T358">
            <v>282.49943999999999</v>
          </cell>
          <cell r="U358">
            <v>282.49943999999999</v>
          </cell>
          <cell r="V358">
            <v>18</v>
          </cell>
        </row>
        <row r="359">
          <cell r="D359">
            <v>0</v>
          </cell>
          <cell r="S359">
            <v>0</v>
          </cell>
          <cell r="T359">
            <v>0</v>
          </cell>
          <cell r="U359">
            <v>0</v>
          </cell>
          <cell r="V359" t="str">
            <v/>
          </cell>
        </row>
        <row r="360">
          <cell r="D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21</v>
          </cell>
        </row>
        <row r="361">
          <cell r="D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21</v>
          </cell>
        </row>
        <row r="362">
          <cell r="D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19</v>
          </cell>
        </row>
        <row r="363">
          <cell r="D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21</v>
          </cell>
        </row>
        <row r="364">
          <cell r="D364">
            <v>49.9</v>
          </cell>
          <cell r="S364">
            <v>49.9</v>
          </cell>
          <cell r="T364">
            <v>1.5507922000000001</v>
          </cell>
          <cell r="U364">
            <v>1.5507922000000001</v>
          </cell>
          <cell r="V364">
            <v>26</v>
          </cell>
        </row>
        <row r="365">
          <cell r="D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24</v>
          </cell>
        </row>
        <row r="366">
          <cell r="D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20</v>
          </cell>
        </row>
        <row r="367">
          <cell r="D367">
            <v>2199</v>
          </cell>
          <cell r="S367">
            <v>2199</v>
          </cell>
          <cell r="T367">
            <v>1549.21749</v>
          </cell>
          <cell r="U367">
            <v>1549.21749</v>
          </cell>
          <cell r="V367">
            <v>20</v>
          </cell>
        </row>
        <row r="368">
          <cell r="D368">
            <v>57</v>
          </cell>
          <cell r="S368">
            <v>57</v>
          </cell>
          <cell r="T368">
            <v>0.92915700000000001</v>
          </cell>
          <cell r="U368">
            <v>0.92915700000000001</v>
          </cell>
          <cell r="V368">
            <v>15</v>
          </cell>
        </row>
        <row r="369">
          <cell r="D369">
            <v>228</v>
          </cell>
          <cell r="S369">
            <v>0</v>
          </cell>
          <cell r="T369">
            <v>78.721332000000004</v>
          </cell>
          <cell r="U369">
            <v>228</v>
          </cell>
          <cell r="V369">
            <v>21</v>
          </cell>
        </row>
        <row r="370">
          <cell r="D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18</v>
          </cell>
        </row>
        <row r="371">
          <cell r="D371">
            <v>57</v>
          </cell>
          <cell r="S371">
            <v>57</v>
          </cell>
          <cell r="T371">
            <v>0.92915700000000001</v>
          </cell>
          <cell r="U371">
            <v>0.92915700000000001</v>
          </cell>
          <cell r="V371">
            <v>15</v>
          </cell>
        </row>
        <row r="372">
          <cell r="D372">
            <v>1752</v>
          </cell>
          <cell r="S372">
            <v>1752</v>
          </cell>
          <cell r="T372">
            <v>1014.2608319999999</v>
          </cell>
          <cell r="U372">
            <v>1014.2608319999999</v>
          </cell>
          <cell r="V372">
            <v>16</v>
          </cell>
        </row>
        <row r="373">
          <cell r="D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16</v>
          </cell>
        </row>
        <row r="374">
          <cell r="D374">
            <v>57</v>
          </cell>
          <cell r="S374">
            <v>57</v>
          </cell>
          <cell r="T374">
            <v>0.92915700000000001</v>
          </cell>
          <cell r="U374">
            <v>0.92915700000000001</v>
          </cell>
          <cell r="V374">
            <v>24</v>
          </cell>
        </row>
        <row r="375">
          <cell r="D375">
            <v>200</v>
          </cell>
          <cell r="S375">
            <v>200</v>
          </cell>
          <cell r="T375">
            <v>3.2601999999999998</v>
          </cell>
          <cell r="U375">
            <v>3.2601999999999998</v>
          </cell>
          <cell r="V375">
            <v>10</v>
          </cell>
        </row>
        <row r="376">
          <cell r="D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16</v>
          </cell>
        </row>
        <row r="377">
          <cell r="D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21</v>
          </cell>
        </row>
        <row r="378">
          <cell r="D378">
            <v>0</v>
          </cell>
          <cell r="S378">
            <v>0</v>
          </cell>
          <cell r="T378">
            <v>0</v>
          </cell>
          <cell r="U378">
            <v>0</v>
          </cell>
          <cell r="V378" t="str">
            <v/>
          </cell>
        </row>
        <row r="379">
          <cell r="D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26</v>
          </cell>
        </row>
        <row r="380">
          <cell r="D380">
            <v>445</v>
          </cell>
          <cell r="S380">
            <v>445</v>
          </cell>
          <cell r="T380">
            <v>260.24846000000002</v>
          </cell>
          <cell r="U380">
            <v>260.24846000000002</v>
          </cell>
          <cell r="V380">
            <v>16</v>
          </cell>
        </row>
        <row r="381">
          <cell r="D381">
            <v>1380</v>
          </cell>
          <cell r="S381">
            <v>1380</v>
          </cell>
          <cell r="T381">
            <v>273.61398000000003</v>
          </cell>
          <cell r="U381">
            <v>273.61398000000003</v>
          </cell>
          <cell r="V381">
            <v>16</v>
          </cell>
        </row>
        <row r="382">
          <cell r="D382">
            <v>401</v>
          </cell>
          <cell r="S382">
            <v>401</v>
          </cell>
          <cell r="T382">
            <v>3.1193790000000003</v>
          </cell>
          <cell r="U382">
            <v>3.1193790000000003</v>
          </cell>
          <cell r="V382">
            <v>18</v>
          </cell>
        </row>
        <row r="383">
          <cell r="D383">
            <v>800</v>
          </cell>
          <cell r="S383">
            <v>800</v>
          </cell>
          <cell r="T383">
            <v>196.71279999999999</v>
          </cell>
          <cell r="U383">
            <v>196.71279999999999</v>
          </cell>
          <cell r="V383">
            <v>24</v>
          </cell>
        </row>
        <row r="384">
          <cell r="D384">
            <v>49.9</v>
          </cell>
          <cell r="S384">
            <v>49.9</v>
          </cell>
          <cell r="T384">
            <v>0.81341989999999997</v>
          </cell>
          <cell r="U384">
            <v>0.81341989999999997</v>
          </cell>
          <cell r="V384">
            <v>16</v>
          </cell>
        </row>
        <row r="385">
          <cell r="D385">
            <v>162</v>
          </cell>
          <cell r="S385">
            <v>162</v>
          </cell>
          <cell r="T385">
            <v>80.072388000000004</v>
          </cell>
          <cell r="U385">
            <v>80.072388000000004</v>
          </cell>
          <cell r="V385">
            <v>18</v>
          </cell>
        </row>
        <row r="386">
          <cell r="D386">
            <v>1905</v>
          </cell>
          <cell r="S386">
            <v>1905</v>
          </cell>
          <cell r="T386">
            <v>879.00700500000005</v>
          </cell>
          <cell r="U386">
            <v>879.00700500000005</v>
          </cell>
          <cell r="V386">
            <v>15</v>
          </cell>
        </row>
        <row r="387">
          <cell r="D387">
            <v>2001</v>
          </cell>
          <cell r="S387">
            <v>2001</v>
          </cell>
          <cell r="T387">
            <v>923.30342100000007</v>
          </cell>
          <cell r="U387">
            <v>923.30342100000007</v>
          </cell>
          <cell r="V387">
            <v>15</v>
          </cell>
        </row>
        <row r="388">
          <cell r="D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15</v>
          </cell>
        </row>
        <row r="389">
          <cell r="D389">
            <v>442</v>
          </cell>
          <cell r="S389">
            <v>442</v>
          </cell>
          <cell r="T389">
            <v>215.617324</v>
          </cell>
          <cell r="U389">
            <v>215.617324</v>
          </cell>
          <cell r="V389">
            <v>24</v>
          </cell>
        </row>
        <row r="390">
          <cell r="D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16</v>
          </cell>
        </row>
        <row r="391">
          <cell r="D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24</v>
          </cell>
        </row>
        <row r="392">
          <cell r="D392">
            <v>1517</v>
          </cell>
          <cell r="S392">
            <v>1517</v>
          </cell>
          <cell r="T392">
            <v>716.43965800000001</v>
          </cell>
          <cell r="U392">
            <v>716.43965800000001</v>
          </cell>
          <cell r="V392">
            <v>24</v>
          </cell>
        </row>
        <row r="393">
          <cell r="D393">
            <v>299</v>
          </cell>
          <cell r="S393">
            <v>299</v>
          </cell>
          <cell r="T393">
            <v>1.3466960000000001</v>
          </cell>
          <cell r="U393">
            <v>1.3466960000000001</v>
          </cell>
          <cell r="V393">
            <v>21</v>
          </cell>
        </row>
        <row r="394">
          <cell r="D394">
            <v>30</v>
          </cell>
          <cell r="S394">
            <v>30</v>
          </cell>
          <cell r="T394">
            <v>12.494400000000001</v>
          </cell>
          <cell r="U394">
            <v>12.494400000000001</v>
          </cell>
          <cell r="V394">
            <v>16</v>
          </cell>
        </row>
        <row r="395">
          <cell r="D395">
            <v>619</v>
          </cell>
          <cell r="S395">
            <v>619</v>
          </cell>
          <cell r="T395">
            <v>8.584911</v>
          </cell>
          <cell r="U395">
            <v>8.584911</v>
          </cell>
          <cell r="V395">
            <v>15</v>
          </cell>
        </row>
        <row r="396">
          <cell r="D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17</v>
          </cell>
        </row>
        <row r="397">
          <cell r="D397">
            <v>396</v>
          </cell>
          <cell r="S397">
            <v>396</v>
          </cell>
          <cell r="T397">
            <v>347.80719599999998</v>
          </cell>
          <cell r="U397">
            <v>347.80719599999998</v>
          </cell>
          <cell r="V397">
            <v>13</v>
          </cell>
        </row>
        <row r="398">
          <cell r="D398">
            <v>299</v>
          </cell>
          <cell r="S398">
            <v>299</v>
          </cell>
          <cell r="T398">
            <v>1.3466960000000001</v>
          </cell>
          <cell r="U398">
            <v>1.3466960000000001</v>
          </cell>
          <cell r="V398">
            <v>18</v>
          </cell>
        </row>
        <row r="399">
          <cell r="D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15</v>
          </cell>
        </row>
        <row r="400">
          <cell r="D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16</v>
          </cell>
        </row>
        <row r="401">
          <cell r="D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13</v>
          </cell>
        </row>
        <row r="402">
          <cell r="D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20</v>
          </cell>
        </row>
        <row r="403">
          <cell r="D403">
            <v>299</v>
          </cell>
          <cell r="S403">
            <v>299</v>
          </cell>
          <cell r="T403">
            <v>1.3466960000000001</v>
          </cell>
          <cell r="U403">
            <v>1.3466960000000001</v>
          </cell>
          <cell r="V403">
            <v>18</v>
          </cell>
        </row>
        <row r="404">
          <cell r="D404">
            <v>49.9</v>
          </cell>
          <cell r="S404">
            <v>49.9</v>
          </cell>
          <cell r="T404">
            <v>22.736934999999999</v>
          </cell>
          <cell r="U404">
            <v>22.736934999999999</v>
          </cell>
          <cell r="V404">
            <v>18</v>
          </cell>
        </row>
        <row r="405">
          <cell r="D405">
            <v>2021</v>
          </cell>
          <cell r="S405">
            <v>2021</v>
          </cell>
          <cell r="T405">
            <v>304.04328199999998</v>
          </cell>
          <cell r="U405">
            <v>304.04328199999998</v>
          </cell>
          <cell r="V405">
            <v>18</v>
          </cell>
        </row>
        <row r="406">
          <cell r="D406">
            <v>810</v>
          </cell>
          <cell r="S406">
            <v>810</v>
          </cell>
          <cell r="T406">
            <v>247.30110000000002</v>
          </cell>
          <cell r="U406">
            <v>247.30110000000002</v>
          </cell>
          <cell r="V406">
            <v>16</v>
          </cell>
        </row>
        <row r="407">
          <cell r="D407">
            <v>850</v>
          </cell>
          <cell r="S407">
            <v>850</v>
          </cell>
          <cell r="T407">
            <v>100.59665</v>
          </cell>
          <cell r="U407">
            <v>100.59665</v>
          </cell>
          <cell r="V407">
            <v>21</v>
          </cell>
        </row>
        <row r="408">
          <cell r="D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15</v>
          </cell>
        </row>
        <row r="409">
          <cell r="D409">
            <v>1365</v>
          </cell>
          <cell r="S409">
            <v>1365</v>
          </cell>
          <cell r="T409">
            <v>592.34857499999998</v>
          </cell>
          <cell r="U409">
            <v>592.34857499999998</v>
          </cell>
          <cell r="V409">
            <v>15</v>
          </cell>
        </row>
        <row r="410">
          <cell r="D410">
            <v>950</v>
          </cell>
          <cell r="S410">
            <v>950</v>
          </cell>
          <cell r="T410">
            <v>434.26684999999998</v>
          </cell>
          <cell r="U410">
            <v>434.26684999999998</v>
          </cell>
          <cell r="V410">
            <v>17</v>
          </cell>
        </row>
        <row r="411">
          <cell r="D411">
            <v>299.99</v>
          </cell>
          <cell r="S411">
            <v>299.99</v>
          </cell>
          <cell r="T411">
            <v>8.5038165299999999</v>
          </cell>
          <cell r="U411">
            <v>8.5038165299999999</v>
          </cell>
          <cell r="V411">
            <v>17</v>
          </cell>
        </row>
        <row r="412">
          <cell r="D412">
            <v>850</v>
          </cell>
          <cell r="S412">
            <v>850</v>
          </cell>
          <cell r="T412">
            <v>74.857799999999997</v>
          </cell>
          <cell r="U412">
            <v>74.857799999999997</v>
          </cell>
          <cell r="V412">
            <v>17</v>
          </cell>
        </row>
        <row r="413">
          <cell r="D413">
            <v>140</v>
          </cell>
          <cell r="S413">
            <v>140</v>
          </cell>
          <cell r="T413">
            <v>0.37030000000000002</v>
          </cell>
          <cell r="U413">
            <v>0.37030000000000002</v>
          </cell>
          <cell r="V413">
            <v>23</v>
          </cell>
        </row>
        <row r="414">
          <cell r="D414">
            <v>360</v>
          </cell>
          <cell r="S414">
            <v>360</v>
          </cell>
          <cell r="T414">
            <v>177.93863999999999</v>
          </cell>
          <cell r="U414">
            <v>177.93863999999999</v>
          </cell>
          <cell r="V414">
            <v>13</v>
          </cell>
        </row>
        <row r="415">
          <cell r="D415">
            <v>99.98</v>
          </cell>
          <cell r="S415">
            <v>0</v>
          </cell>
          <cell r="T415">
            <v>10.897820000000001</v>
          </cell>
          <cell r="U415">
            <v>99.98</v>
          </cell>
          <cell r="V415">
            <v>15</v>
          </cell>
        </row>
        <row r="416">
          <cell r="D416">
            <v>230</v>
          </cell>
          <cell r="S416">
            <v>230</v>
          </cell>
          <cell r="T416">
            <v>8.2800000000000009E-3</v>
          </cell>
          <cell r="U416">
            <v>8.2800000000000009E-3</v>
          </cell>
          <cell r="V416">
            <v>21</v>
          </cell>
        </row>
        <row r="417">
          <cell r="D417">
            <v>141</v>
          </cell>
          <cell r="S417">
            <v>141</v>
          </cell>
          <cell r="T417">
            <v>29.546268000000001</v>
          </cell>
          <cell r="U417">
            <v>29.546268000000001</v>
          </cell>
          <cell r="V417">
            <v>13</v>
          </cell>
        </row>
        <row r="418">
          <cell r="D418">
            <v>114</v>
          </cell>
          <cell r="S418">
            <v>0</v>
          </cell>
          <cell r="T418">
            <v>44.097594000000001</v>
          </cell>
          <cell r="U418">
            <v>114</v>
          </cell>
          <cell r="V418">
            <v>11</v>
          </cell>
        </row>
        <row r="419">
          <cell r="D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11</v>
          </cell>
        </row>
        <row r="420">
          <cell r="D420">
            <v>64</v>
          </cell>
          <cell r="S420">
            <v>0</v>
          </cell>
          <cell r="T420">
            <v>25.499327999999998</v>
          </cell>
          <cell r="U420">
            <v>64</v>
          </cell>
          <cell r="V420">
            <v>18</v>
          </cell>
        </row>
        <row r="421">
          <cell r="D421">
            <v>0</v>
          </cell>
          <cell r="S421">
            <v>0</v>
          </cell>
          <cell r="T421">
            <v>0</v>
          </cell>
          <cell r="U421">
            <v>0</v>
          </cell>
          <cell r="V421" t="str">
            <v/>
          </cell>
        </row>
        <row r="422">
          <cell r="D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10</v>
          </cell>
        </row>
        <row r="423">
          <cell r="D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11</v>
          </cell>
        </row>
        <row r="424">
          <cell r="D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1</v>
          </cell>
        </row>
        <row r="425">
          <cell r="D425">
            <v>49.95</v>
          </cell>
          <cell r="S425">
            <v>49.95</v>
          </cell>
          <cell r="T425">
            <v>0.81423495000000001</v>
          </cell>
          <cell r="U425">
            <v>0.81423495000000001</v>
          </cell>
          <cell r="V425">
            <v>11</v>
          </cell>
        </row>
        <row r="426">
          <cell r="D426">
            <v>200</v>
          </cell>
          <cell r="S426">
            <v>200</v>
          </cell>
          <cell r="T426">
            <v>3.2601999999999998</v>
          </cell>
          <cell r="U426">
            <v>3.2601999999999998</v>
          </cell>
          <cell r="V426">
            <v>1</v>
          </cell>
        </row>
        <row r="427">
          <cell r="D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9</v>
          </cell>
        </row>
        <row r="428">
          <cell r="D428">
            <v>0</v>
          </cell>
          <cell r="S428">
            <v>0</v>
          </cell>
          <cell r="T428">
            <v>0</v>
          </cell>
          <cell r="U428">
            <v>0</v>
          </cell>
          <cell r="V428" t="str">
            <v/>
          </cell>
        </row>
        <row r="429">
          <cell r="D429">
            <v>0</v>
          </cell>
          <cell r="S429">
            <v>0</v>
          </cell>
          <cell r="T429">
            <v>0</v>
          </cell>
          <cell r="U429">
            <v>0</v>
          </cell>
          <cell r="V429" t="str">
            <v/>
          </cell>
        </row>
        <row r="430">
          <cell r="D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26</v>
          </cell>
        </row>
        <row r="431">
          <cell r="D431">
            <v>49.99</v>
          </cell>
          <cell r="S431">
            <v>0</v>
          </cell>
          <cell r="T431">
            <v>5.4489100000000006</v>
          </cell>
          <cell r="U431">
            <v>49.99</v>
          </cell>
          <cell r="V431">
            <v>18</v>
          </cell>
        </row>
        <row r="432">
          <cell r="D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25</v>
          </cell>
        </row>
        <row r="433">
          <cell r="D433">
            <v>49.9</v>
          </cell>
          <cell r="S433">
            <v>49.9</v>
          </cell>
          <cell r="T433">
            <v>0.81341989999999997</v>
          </cell>
          <cell r="U433">
            <v>0.81341989999999997</v>
          </cell>
          <cell r="V433">
            <v>24</v>
          </cell>
        </row>
        <row r="434">
          <cell r="D434">
            <v>57</v>
          </cell>
          <cell r="S434">
            <v>57</v>
          </cell>
          <cell r="T434">
            <v>0.92915700000000001</v>
          </cell>
          <cell r="U434">
            <v>0.92915700000000001</v>
          </cell>
          <cell r="V434">
            <v>18</v>
          </cell>
        </row>
        <row r="435">
          <cell r="D435">
            <v>49.9</v>
          </cell>
          <cell r="S435">
            <v>49.9</v>
          </cell>
          <cell r="T435">
            <v>0.81341989999999997</v>
          </cell>
          <cell r="U435">
            <v>0.81341989999999997</v>
          </cell>
          <cell r="V435">
            <v>16</v>
          </cell>
        </row>
        <row r="436">
          <cell r="D436">
            <v>49.9</v>
          </cell>
          <cell r="S436">
            <v>49.9</v>
          </cell>
          <cell r="T436">
            <v>3.0220437999999996</v>
          </cell>
          <cell r="U436">
            <v>3.0220437999999996</v>
          </cell>
          <cell r="V436">
            <v>18</v>
          </cell>
        </row>
        <row r="437">
          <cell r="D437">
            <v>49.9</v>
          </cell>
          <cell r="S437">
            <v>49.9</v>
          </cell>
          <cell r="T437">
            <v>0.81341989999999997</v>
          </cell>
          <cell r="U437">
            <v>0.81341989999999997</v>
          </cell>
          <cell r="V437">
            <v>16</v>
          </cell>
        </row>
        <row r="438">
          <cell r="D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26</v>
          </cell>
        </row>
        <row r="439">
          <cell r="D439">
            <v>0</v>
          </cell>
          <cell r="S439">
            <v>0</v>
          </cell>
          <cell r="T439">
            <v>0</v>
          </cell>
          <cell r="U439">
            <v>0</v>
          </cell>
          <cell r="V439" t="str">
            <v/>
          </cell>
        </row>
        <row r="440">
          <cell r="D440">
            <v>49.9</v>
          </cell>
          <cell r="S440">
            <v>49.9</v>
          </cell>
          <cell r="T440">
            <v>0.81341989999999997</v>
          </cell>
          <cell r="U440">
            <v>0.81341989999999997</v>
          </cell>
          <cell r="V440">
            <v>18</v>
          </cell>
        </row>
        <row r="441">
          <cell r="D441">
            <v>49.9</v>
          </cell>
          <cell r="S441">
            <v>49.9</v>
          </cell>
          <cell r="T441">
            <v>2.0733449999999998</v>
          </cell>
          <cell r="U441">
            <v>2.0733449999999998</v>
          </cell>
          <cell r="V441">
            <v>25</v>
          </cell>
        </row>
        <row r="442">
          <cell r="D442">
            <v>1120</v>
          </cell>
          <cell r="S442">
            <v>1120</v>
          </cell>
          <cell r="T442">
            <v>0</v>
          </cell>
          <cell r="U442">
            <v>1120</v>
          </cell>
          <cell r="V442">
            <v>24</v>
          </cell>
        </row>
        <row r="443">
          <cell r="D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18</v>
          </cell>
        </row>
        <row r="444">
          <cell r="D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26</v>
          </cell>
        </row>
        <row r="445">
          <cell r="D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9</v>
          </cell>
        </row>
        <row r="446">
          <cell r="D446">
            <v>49.99</v>
          </cell>
          <cell r="S446">
            <v>49.99</v>
          </cell>
          <cell r="T446">
            <v>24.708757260000002</v>
          </cell>
          <cell r="U446">
            <v>24.708757260000002</v>
          </cell>
          <cell r="V446">
            <v>24</v>
          </cell>
        </row>
        <row r="447">
          <cell r="D447">
            <v>49.99</v>
          </cell>
          <cell r="S447">
            <v>49.99</v>
          </cell>
          <cell r="T447">
            <v>24.708757260000002</v>
          </cell>
          <cell r="U447">
            <v>24.708757260000002</v>
          </cell>
          <cell r="V447">
            <v>24</v>
          </cell>
        </row>
        <row r="448">
          <cell r="D448">
            <v>1207</v>
          </cell>
          <cell r="S448">
            <v>1207</v>
          </cell>
          <cell r="T448">
            <v>961.09789000000001</v>
          </cell>
          <cell r="U448">
            <v>1207</v>
          </cell>
          <cell r="V448">
            <v>13</v>
          </cell>
        </row>
        <row r="449">
          <cell r="D449">
            <v>2388</v>
          </cell>
          <cell r="S449">
            <v>2388</v>
          </cell>
          <cell r="T449">
            <v>1759.769736</v>
          </cell>
          <cell r="U449">
            <v>2388</v>
          </cell>
          <cell r="V449">
            <v>14</v>
          </cell>
        </row>
        <row r="450">
          <cell r="D450">
            <v>1061</v>
          </cell>
          <cell r="S450">
            <v>1061</v>
          </cell>
          <cell r="T450">
            <v>609.057501</v>
          </cell>
          <cell r="U450">
            <v>1061</v>
          </cell>
          <cell r="V450">
            <v>26</v>
          </cell>
        </row>
        <row r="451">
          <cell r="D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26</v>
          </cell>
        </row>
        <row r="452">
          <cell r="D452">
            <v>47.5</v>
          </cell>
          <cell r="S452">
            <v>47.5</v>
          </cell>
          <cell r="T452">
            <v>0.77429749999999997</v>
          </cell>
          <cell r="U452">
            <v>0.77429749999999997</v>
          </cell>
          <cell r="V452">
            <v>27</v>
          </cell>
        </row>
        <row r="453">
          <cell r="D453">
            <v>49.9</v>
          </cell>
          <cell r="S453">
            <v>49.9</v>
          </cell>
          <cell r="T453">
            <v>0.81341989999999997</v>
          </cell>
          <cell r="U453">
            <v>0.81341989999999997</v>
          </cell>
          <cell r="V453">
            <v>25</v>
          </cell>
        </row>
        <row r="454">
          <cell r="D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15</v>
          </cell>
        </row>
        <row r="455">
          <cell r="D455">
            <v>49.9</v>
          </cell>
          <cell r="S455">
            <v>49.9</v>
          </cell>
          <cell r="T455">
            <v>0.81341989999999997</v>
          </cell>
          <cell r="U455">
            <v>0.81341989999999997</v>
          </cell>
          <cell r="V455">
            <v>24</v>
          </cell>
        </row>
        <row r="456">
          <cell r="D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15</v>
          </cell>
        </row>
        <row r="457">
          <cell r="D457">
            <v>49.9</v>
          </cell>
          <cell r="S457">
            <v>49.9</v>
          </cell>
          <cell r="T457">
            <v>0.81341989999999997</v>
          </cell>
          <cell r="U457">
            <v>0.81341989999999997</v>
          </cell>
          <cell r="V457">
            <v>25</v>
          </cell>
        </row>
        <row r="458">
          <cell r="D458">
            <v>49.9</v>
          </cell>
          <cell r="S458">
            <v>49.9</v>
          </cell>
          <cell r="T458">
            <v>0.81341989999999997</v>
          </cell>
          <cell r="U458">
            <v>0.81341989999999997</v>
          </cell>
          <cell r="V458">
            <v>27</v>
          </cell>
        </row>
        <row r="459">
          <cell r="D459">
            <v>49.9</v>
          </cell>
          <cell r="S459">
            <v>49.9</v>
          </cell>
          <cell r="T459">
            <v>0.81341989999999997</v>
          </cell>
          <cell r="U459">
            <v>0.81341989999999997</v>
          </cell>
          <cell r="V459">
            <v>26</v>
          </cell>
        </row>
        <row r="460">
          <cell r="D460">
            <v>49.5</v>
          </cell>
          <cell r="S460">
            <v>49.5</v>
          </cell>
          <cell r="T460">
            <v>24.466563000000001</v>
          </cell>
          <cell r="U460">
            <v>24.466563000000001</v>
          </cell>
          <cell r="V460">
            <v>18</v>
          </cell>
        </row>
        <row r="461">
          <cell r="D461">
            <v>57</v>
          </cell>
          <cell r="S461">
            <v>0</v>
          </cell>
          <cell r="T461">
            <v>6.2130000000000001</v>
          </cell>
          <cell r="U461">
            <v>57</v>
          </cell>
          <cell r="V461">
            <v>18</v>
          </cell>
        </row>
        <row r="462">
          <cell r="D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18</v>
          </cell>
        </row>
        <row r="463">
          <cell r="D463">
            <v>49.9</v>
          </cell>
          <cell r="S463">
            <v>49.9</v>
          </cell>
          <cell r="T463">
            <v>0.81341989999999997</v>
          </cell>
          <cell r="U463">
            <v>0.81341989999999997</v>
          </cell>
          <cell r="V463">
            <v>12</v>
          </cell>
        </row>
        <row r="464">
          <cell r="D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24</v>
          </cell>
        </row>
        <row r="465">
          <cell r="D465">
            <v>49.9</v>
          </cell>
          <cell r="S465">
            <v>49.9</v>
          </cell>
          <cell r="T465">
            <v>0.81341989999999997</v>
          </cell>
          <cell r="U465">
            <v>0.81341989999999997</v>
          </cell>
          <cell r="V465">
            <v>22</v>
          </cell>
        </row>
        <row r="466">
          <cell r="D466">
            <v>49.9</v>
          </cell>
          <cell r="S466">
            <v>49.9</v>
          </cell>
          <cell r="T466">
            <v>0.81341989999999997</v>
          </cell>
          <cell r="U466">
            <v>0.81341989999999997</v>
          </cell>
          <cell r="V466">
            <v>24</v>
          </cell>
        </row>
        <row r="467">
          <cell r="D467">
            <v>1230</v>
          </cell>
          <cell r="S467">
            <v>1230</v>
          </cell>
          <cell r="T467">
            <v>1003.2495</v>
          </cell>
          <cell r="U467">
            <v>1230</v>
          </cell>
          <cell r="V467">
            <v>18</v>
          </cell>
        </row>
        <row r="468">
          <cell r="D468">
            <v>49.9</v>
          </cell>
          <cell r="S468">
            <v>49.9</v>
          </cell>
          <cell r="T468">
            <v>0.81341989999999997</v>
          </cell>
          <cell r="U468">
            <v>0.81341989999999997</v>
          </cell>
          <cell r="V468">
            <v>13</v>
          </cell>
        </row>
        <row r="469">
          <cell r="D469">
            <v>47.5</v>
          </cell>
          <cell r="S469">
            <v>47.5</v>
          </cell>
          <cell r="T469">
            <v>0.77429749999999997</v>
          </cell>
          <cell r="U469">
            <v>0.77429749999999997</v>
          </cell>
          <cell r="V469">
            <v>27</v>
          </cell>
        </row>
        <row r="470">
          <cell r="D470">
            <v>49.9</v>
          </cell>
          <cell r="S470">
            <v>49.9</v>
          </cell>
          <cell r="T470">
            <v>0.81341989999999997</v>
          </cell>
          <cell r="U470">
            <v>0.81341989999999997</v>
          </cell>
          <cell r="V470">
            <v>18</v>
          </cell>
        </row>
        <row r="471">
          <cell r="D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21</v>
          </cell>
        </row>
        <row r="472">
          <cell r="D472">
            <v>750</v>
          </cell>
          <cell r="S472">
            <v>750</v>
          </cell>
          <cell r="T472">
            <v>370.70549999999997</v>
          </cell>
          <cell r="U472">
            <v>370.70549999999997</v>
          </cell>
          <cell r="V472">
            <v>24</v>
          </cell>
        </row>
        <row r="473">
          <cell r="D473">
            <v>1250</v>
          </cell>
          <cell r="S473">
            <v>1250</v>
          </cell>
          <cell r="T473">
            <v>990.88625000000002</v>
          </cell>
          <cell r="U473">
            <v>1250</v>
          </cell>
          <cell r="V473">
            <v>11</v>
          </cell>
        </row>
        <row r="474">
          <cell r="D474">
            <v>49.9</v>
          </cell>
          <cell r="S474">
            <v>49.9</v>
          </cell>
          <cell r="T474">
            <v>0.81341989999999997</v>
          </cell>
          <cell r="U474">
            <v>0.81341989999999997</v>
          </cell>
          <cell r="V474">
            <v>23</v>
          </cell>
        </row>
        <row r="475">
          <cell r="D475">
            <v>49.9</v>
          </cell>
          <cell r="S475">
            <v>49.9</v>
          </cell>
          <cell r="T475">
            <v>0.81341989999999997</v>
          </cell>
          <cell r="U475">
            <v>0.81341989999999997</v>
          </cell>
          <cell r="V475">
            <v>17</v>
          </cell>
        </row>
        <row r="476">
          <cell r="D476">
            <v>1333</v>
          </cell>
          <cell r="S476">
            <v>1333</v>
          </cell>
          <cell r="T476">
            <v>722.35403299999996</v>
          </cell>
          <cell r="U476">
            <v>722.35403299999996</v>
          </cell>
          <cell r="V476">
            <v>16</v>
          </cell>
        </row>
        <row r="477">
          <cell r="D477">
            <v>0</v>
          </cell>
          <cell r="S477">
            <v>0</v>
          </cell>
          <cell r="T477">
            <v>0</v>
          </cell>
          <cell r="U477">
            <v>0</v>
          </cell>
          <cell r="V477" t="str">
            <v/>
          </cell>
        </row>
        <row r="478">
          <cell r="D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21</v>
          </cell>
        </row>
        <row r="479">
          <cell r="D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18</v>
          </cell>
        </row>
        <row r="480">
          <cell r="D480">
            <v>0</v>
          </cell>
          <cell r="S480">
            <v>0</v>
          </cell>
          <cell r="T480">
            <v>0</v>
          </cell>
          <cell r="U480">
            <v>0</v>
          </cell>
          <cell r="V480" t="str">
            <v/>
          </cell>
        </row>
        <row r="481">
          <cell r="D481">
            <v>0</v>
          </cell>
          <cell r="S481">
            <v>0</v>
          </cell>
          <cell r="T481">
            <v>0</v>
          </cell>
          <cell r="U481">
            <v>0</v>
          </cell>
          <cell r="V481" t="str">
            <v/>
          </cell>
        </row>
        <row r="482">
          <cell r="D482">
            <v>61.2</v>
          </cell>
          <cell r="S482">
            <v>61.2</v>
          </cell>
          <cell r="T482">
            <v>23.295657600000002</v>
          </cell>
          <cell r="U482">
            <v>61.2</v>
          </cell>
          <cell r="V482">
            <v>5</v>
          </cell>
        </row>
        <row r="483">
          <cell r="D483">
            <v>128.80000000000001</v>
          </cell>
          <cell r="S483">
            <v>0</v>
          </cell>
          <cell r="T483">
            <v>43.537104800000009</v>
          </cell>
          <cell r="U483">
            <v>128.80000000000001</v>
          </cell>
          <cell r="V483">
            <v>11</v>
          </cell>
        </row>
        <row r="484">
          <cell r="D484">
            <v>69</v>
          </cell>
          <cell r="S484">
            <v>0</v>
          </cell>
          <cell r="T484">
            <v>31.694528999999999</v>
          </cell>
          <cell r="U484">
            <v>69</v>
          </cell>
          <cell r="V484">
            <v>1</v>
          </cell>
        </row>
        <row r="485">
          <cell r="D485">
            <v>138</v>
          </cell>
          <cell r="S485">
            <v>0</v>
          </cell>
          <cell r="T485">
            <v>65.838419999999999</v>
          </cell>
          <cell r="U485">
            <v>138</v>
          </cell>
          <cell r="V485">
            <v>11</v>
          </cell>
        </row>
        <row r="486">
          <cell r="D486">
            <v>40</v>
          </cell>
          <cell r="S486">
            <v>40</v>
          </cell>
          <cell r="T486">
            <v>10.74708</v>
          </cell>
          <cell r="U486">
            <v>40</v>
          </cell>
          <cell r="V486">
            <v>3</v>
          </cell>
        </row>
        <row r="487">
          <cell r="D487">
            <v>20</v>
          </cell>
          <cell r="S487">
            <v>20</v>
          </cell>
          <cell r="T487">
            <v>11.128739999999999</v>
          </cell>
          <cell r="U487">
            <v>20</v>
          </cell>
          <cell r="V487">
            <v>3</v>
          </cell>
        </row>
        <row r="488">
          <cell r="D488">
            <v>4.5</v>
          </cell>
          <cell r="S488">
            <v>0</v>
          </cell>
          <cell r="T488">
            <v>1.0099484999999999</v>
          </cell>
          <cell r="U488">
            <v>4.5</v>
          </cell>
          <cell r="V488">
            <v>11</v>
          </cell>
        </row>
        <row r="489">
          <cell r="D489">
            <v>69</v>
          </cell>
          <cell r="S489">
            <v>0</v>
          </cell>
          <cell r="T489">
            <v>21.545939999999998</v>
          </cell>
          <cell r="U489">
            <v>69</v>
          </cell>
          <cell r="V489">
            <v>1</v>
          </cell>
        </row>
        <row r="490">
          <cell r="D490">
            <v>18.7</v>
          </cell>
          <cell r="S490">
            <v>18.7</v>
          </cell>
          <cell r="T490">
            <v>9.6911066999999989</v>
          </cell>
          <cell r="U490">
            <v>18.7</v>
          </cell>
          <cell r="V490">
            <v>1</v>
          </cell>
        </row>
        <row r="491">
          <cell r="D491">
            <v>15</v>
          </cell>
          <cell r="S491">
            <v>15</v>
          </cell>
          <cell r="T491">
            <v>4.9924349999999995</v>
          </cell>
          <cell r="U491">
            <v>15</v>
          </cell>
          <cell r="V491">
            <v>7</v>
          </cell>
        </row>
        <row r="492">
          <cell r="D492">
            <v>0</v>
          </cell>
          <cell r="S492">
            <v>0</v>
          </cell>
          <cell r="T492">
            <v>0</v>
          </cell>
          <cell r="U492">
            <v>0</v>
          </cell>
          <cell r="V492" t="str">
            <v/>
          </cell>
        </row>
        <row r="493">
          <cell r="D493">
            <v>0</v>
          </cell>
          <cell r="S493">
            <v>0</v>
          </cell>
          <cell r="T493">
            <v>0</v>
          </cell>
          <cell r="U493">
            <v>0</v>
          </cell>
          <cell r="V493" t="str">
            <v/>
          </cell>
        </row>
        <row r="494">
          <cell r="D494">
            <v>26.65</v>
          </cell>
          <cell r="S494">
            <v>0</v>
          </cell>
          <cell r="T494">
            <v>10.905979499999999</v>
          </cell>
          <cell r="U494">
            <v>26.65</v>
          </cell>
          <cell r="V494">
            <v>1</v>
          </cell>
        </row>
        <row r="495">
          <cell r="D495">
            <v>0</v>
          </cell>
          <cell r="S495">
            <v>0</v>
          </cell>
          <cell r="T495">
            <v>0</v>
          </cell>
          <cell r="U495">
            <v>0</v>
          </cell>
          <cell r="V495" t="str">
            <v/>
          </cell>
        </row>
        <row r="496">
          <cell r="D496">
            <v>1200</v>
          </cell>
          <cell r="S496">
            <v>0</v>
          </cell>
          <cell r="T496">
            <v>561.3528</v>
          </cell>
          <cell r="U496">
            <v>1200</v>
          </cell>
          <cell r="V496">
            <v>13</v>
          </cell>
        </row>
        <row r="497">
          <cell r="D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13</v>
          </cell>
        </row>
        <row r="498">
          <cell r="D498">
            <v>69</v>
          </cell>
          <cell r="S498">
            <v>0</v>
          </cell>
          <cell r="T498">
            <v>26.690649000000001</v>
          </cell>
          <cell r="U498">
            <v>69</v>
          </cell>
          <cell r="V498">
            <v>10</v>
          </cell>
        </row>
        <row r="499">
          <cell r="D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16</v>
          </cell>
        </row>
        <row r="500">
          <cell r="D500">
            <v>500</v>
          </cell>
          <cell r="S500">
            <v>0</v>
          </cell>
          <cell r="T500">
            <v>208.40049999999999</v>
          </cell>
          <cell r="U500">
            <v>500</v>
          </cell>
          <cell r="V500">
            <v>18</v>
          </cell>
        </row>
        <row r="501">
          <cell r="D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1</v>
          </cell>
        </row>
        <row r="502">
          <cell r="D502">
            <v>0</v>
          </cell>
          <cell r="S502">
            <v>0</v>
          </cell>
          <cell r="T502">
            <v>0</v>
          </cell>
          <cell r="U502">
            <v>0</v>
          </cell>
          <cell r="V502" t="str">
            <v/>
          </cell>
        </row>
        <row r="503">
          <cell r="D503">
            <v>89</v>
          </cell>
          <cell r="S503">
            <v>0</v>
          </cell>
          <cell r="T503">
            <v>9.7010000000000005</v>
          </cell>
          <cell r="U503">
            <v>89</v>
          </cell>
          <cell r="V503">
            <v>10</v>
          </cell>
        </row>
        <row r="504">
          <cell r="D504">
            <v>630</v>
          </cell>
          <cell r="S504">
            <v>0</v>
          </cell>
          <cell r="T504">
            <v>272.35025999999999</v>
          </cell>
          <cell r="U504">
            <v>630</v>
          </cell>
          <cell r="V504">
            <v>24</v>
          </cell>
        </row>
        <row r="505">
          <cell r="D505">
            <v>0</v>
          </cell>
          <cell r="S505">
            <v>0</v>
          </cell>
          <cell r="T505">
            <v>0</v>
          </cell>
          <cell r="U505">
            <v>0</v>
          </cell>
          <cell r="V505">
            <v>10</v>
          </cell>
        </row>
        <row r="506">
          <cell r="D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16</v>
          </cell>
        </row>
        <row r="507">
          <cell r="D507">
            <v>0</v>
          </cell>
          <cell r="S507">
            <v>0</v>
          </cell>
          <cell r="T507">
            <v>0</v>
          </cell>
          <cell r="U507">
            <v>0</v>
          </cell>
          <cell r="V507">
            <v>10</v>
          </cell>
        </row>
        <row r="508">
          <cell r="D508">
            <v>800</v>
          </cell>
          <cell r="S508">
            <v>0</v>
          </cell>
          <cell r="T508">
            <v>374.23519999999996</v>
          </cell>
          <cell r="U508">
            <v>800</v>
          </cell>
          <cell r="V508">
            <v>1</v>
          </cell>
        </row>
        <row r="509">
          <cell r="D509">
            <v>448</v>
          </cell>
          <cell r="S509">
            <v>0</v>
          </cell>
          <cell r="T509">
            <v>209.57171199999999</v>
          </cell>
          <cell r="U509">
            <v>448</v>
          </cell>
          <cell r="V509">
            <v>11</v>
          </cell>
        </row>
        <row r="510">
          <cell r="D510">
            <v>0</v>
          </cell>
          <cell r="S510">
            <v>0</v>
          </cell>
          <cell r="T510">
            <v>0</v>
          </cell>
          <cell r="U510">
            <v>0</v>
          </cell>
          <cell r="V510" t="str">
            <v/>
          </cell>
        </row>
        <row r="511">
          <cell r="D511">
            <v>0</v>
          </cell>
          <cell r="S511">
            <v>0</v>
          </cell>
          <cell r="T511">
            <v>0</v>
          </cell>
          <cell r="U511">
            <v>0</v>
          </cell>
          <cell r="V511" t="str">
            <v/>
          </cell>
        </row>
        <row r="512">
          <cell r="D512">
            <v>824</v>
          </cell>
          <cell r="S512">
            <v>0</v>
          </cell>
          <cell r="T512">
            <v>299.15979199999998</v>
          </cell>
          <cell r="U512">
            <v>824</v>
          </cell>
          <cell r="V512">
            <v>17</v>
          </cell>
        </row>
        <row r="513">
          <cell r="D513">
            <v>43</v>
          </cell>
          <cell r="S513">
            <v>0</v>
          </cell>
          <cell r="T513">
            <v>16.063510000000001</v>
          </cell>
          <cell r="U513">
            <v>43</v>
          </cell>
          <cell r="V513">
            <v>7</v>
          </cell>
        </row>
        <row r="514">
          <cell r="D514">
            <v>51.6</v>
          </cell>
          <cell r="S514">
            <v>0</v>
          </cell>
          <cell r="T514">
            <v>19.959963600000002</v>
          </cell>
          <cell r="U514">
            <v>51.6</v>
          </cell>
          <cell r="V514">
            <v>1</v>
          </cell>
        </row>
        <row r="515">
          <cell r="D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1</v>
          </cell>
        </row>
        <row r="516">
          <cell r="D516">
            <v>50</v>
          </cell>
          <cell r="S516">
            <v>0</v>
          </cell>
          <cell r="T516">
            <v>19.563500000000001</v>
          </cell>
          <cell r="U516">
            <v>50</v>
          </cell>
          <cell r="V516">
            <v>10</v>
          </cell>
        </row>
        <row r="517">
          <cell r="D517">
            <v>0</v>
          </cell>
          <cell r="S517">
            <v>0</v>
          </cell>
          <cell r="T517">
            <v>0</v>
          </cell>
          <cell r="U517">
            <v>0</v>
          </cell>
          <cell r="V517" t="str">
            <v/>
          </cell>
        </row>
        <row r="518">
          <cell r="D518">
            <v>19.3</v>
          </cell>
          <cell r="S518">
            <v>0</v>
          </cell>
          <cell r="T518">
            <v>7.0343289000000002</v>
          </cell>
          <cell r="U518">
            <v>19.3</v>
          </cell>
          <cell r="V518">
            <v>7</v>
          </cell>
        </row>
        <row r="519">
          <cell r="D519">
            <v>72</v>
          </cell>
          <cell r="S519">
            <v>0</v>
          </cell>
          <cell r="T519">
            <v>27.851112000000001</v>
          </cell>
          <cell r="U519">
            <v>72</v>
          </cell>
          <cell r="V519">
            <v>10</v>
          </cell>
        </row>
        <row r="520">
          <cell r="D520">
            <v>910</v>
          </cell>
          <cell r="S520">
            <v>910</v>
          </cell>
          <cell r="T520">
            <v>525.37757999999997</v>
          </cell>
          <cell r="U520">
            <v>525.37757999999997</v>
          </cell>
          <cell r="V520">
            <v>16</v>
          </cell>
        </row>
        <row r="521">
          <cell r="D521">
            <v>0</v>
          </cell>
          <cell r="S521">
            <v>0</v>
          </cell>
          <cell r="T521">
            <v>0</v>
          </cell>
          <cell r="U521">
            <v>0</v>
          </cell>
          <cell r="V521" t="str">
            <v/>
          </cell>
        </row>
        <row r="522">
          <cell r="D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19</v>
          </cell>
        </row>
        <row r="523">
          <cell r="D523">
            <v>47.5</v>
          </cell>
          <cell r="S523">
            <v>0</v>
          </cell>
          <cell r="T523">
            <v>14.782665</v>
          </cell>
          <cell r="U523">
            <v>47.5</v>
          </cell>
          <cell r="V523">
            <v>1</v>
          </cell>
        </row>
        <row r="524">
          <cell r="D524">
            <v>0</v>
          </cell>
          <cell r="S524">
            <v>0</v>
          </cell>
          <cell r="T524">
            <v>0</v>
          </cell>
          <cell r="U524">
            <v>0</v>
          </cell>
          <cell r="V524">
            <v>25</v>
          </cell>
        </row>
        <row r="525">
          <cell r="D525">
            <v>177</v>
          </cell>
          <cell r="S525">
            <v>0</v>
          </cell>
          <cell r="T525">
            <v>89.283047999999994</v>
          </cell>
          <cell r="U525">
            <v>177</v>
          </cell>
          <cell r="V525">
            <v>1</v>
          </cell>
        </row>
        <row r="526">
          <cell r="D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18</v>
          </cell>
        </row>
        <row r="527">
          <cell r="D527">
            <v>0</v>
          </cell>
          <cell r="S527">
            <v>0</v>
          </cell>
          <cell r="T527">
            <v>0</v>
          </cell>
          <cell r="U527">
            <v>0</v>
          </cell>
          <cell r="V527">
            <v>26</v>
          </cell>
        </row>
        <row r="528">
          <cell r="D528">
            <v>41.4</v>
          </cell>
          <cell r="S528">
            <v>0</v>
          </cell>
          <cell r="T528">
            <v>16.014389399999999</v>
          </cell>
          <cell r="U528">
            <v>41.4</v>
          </cell>
          <cell r="V528">
            <v>11</v>
          </cell>
        </row>
        <row r="529">
          <cell r="D529">
            <v>144</v>
          </cell>
          <cell r="S529">
            <v>0</v>
          </cell>
          <cell r="T529">
            <v>68.629679999999993</v>
          </cell>
          <cell r="U529">
            <v>144</v>
          </cell>
          <cell r="V529">
            <v>11</v>
          </cell>
        </row>
        <row r="530">
          <cell r="D530">
            <v>92</v>
          </cell>
          <cell r="S530">
            <v>0</v>
          </cell>
          <cell r="T530">
            <v>36.899175999999997</v>
          </cell>
          <cell r="U530">
            <v>92</v>
          </cell>
          <cell r="V530">
            <v>1</v>
          </cell>
        </row>
        <row r="531">
          <cell r="D531">
            <v>55.2</v>
          </cell>
          <cell r="S531">
            <v>0</v>
          </cell>
          <cell r="T531">
            <v>24.466461600000002</v>
          </cell>
          <cell r="U531">
            <v>55.2</v>
          </cell>
          <cell r="V531">
            <v>11</v>
          </cell>
        </row>
        <row r="532">
          <cell r="D532">
            <v>48.5</v>
          </cell>
          <cell r="S532">
            <v>0</v>
          </cell>
          <cell r="T532">
            <v>18.8283305</v>
          </cell>
          <cell r="U532">
            <v>48.5</v>
          </cell>
          <cell r="V532">
            <v>1</v>
          </cell>
        </row>
        <row r="533">
          <cell r="D533">
            <v>0</v>
          </cell>
          <cell r="S533">
            <v>0</v>
          </cell>
          <cell r="T533">
            <v>0</v>
          </cell>
          <cell r="U533">
            <v>0</v>
          </cell>
          <cell r="V533" t="str">
            <v/>
          </cell>
        </row>
        <row r="534">
          <cell r="D534">
            <v>0</v>
          </cell>
          <cell r="S534">
            <v>0</v>
          </cell>
          <cell r="T534">
            <v>0</v>
          </cell>
          <cell r="U534">
            <v>0</v>
          </cell>
          <cell r="V534">
            <v>21</v>
          </cell>
        </row>
        <row r="535">
          <cell r="D535">
            <v>265</v>
          </cell>
          <cell r="S535">
            <v>0</v>
          </cell>
          <cell r="T535">
            <v>123.10575</v>
          </cell>
          <cell r="U535">
            <v>265</v>
          </cell>
          <cell r="V535">
            <v>17</v>
          </cell>
        </row>
        <row r="536">
          <cell r="D536">
            <v>0</v>
          </cell>
          <cell r="S536">
            <v>0</v>
          </cell>
          <cell r="T536">
            <v>0</v>
          </cell>
          <cell r="U536">
            <v>0</v>
          </cell>
          <cell r="V536" t="str">
            <v/>
          </cell>
        </row>
        <row r="537">
          <cell r="D537">
            <v>0</v>
          </cell>
          <cell r="S537">
            <v>0</v>
          </cell>
          <cell r="T537">
            <v>0</v>
          </cell>
          <cell r="U537">
            <v>0</v>
          </cell>
          <cell r="V537" t="str">
            <v/>
          </cell>
        </row>
        <row r="538">
          <cell r="D538">
            <v>25</v>
          </cell>
          <cell r="S538">
            <v>0</v>
          </cell>
          <cell r="T538">
            <v>7.9876500000000004</v>
          </cell>
          <cell r="U538">
            <v>25</v>
          </cell>
          <cell r="V538">
            <v>12</v>
          </cell>
        </row>
        <row r="539">
          <cell r="D539">
            <v>900</v>
          </cell>
          <cell r="S539">
            <v>0</v>
          </cell>
          <cell r="T539">
            <v>385.40879999999999</v>
          </cell>
          <cell r="U539">
            <v>900</v>
          </cell>
          <cell r="V539">
            <v>2</v>
          </cell>
        </row>
        <row r="540">
          <cell r="D540">
            <v>155</v>
          </cell>
          <cell r="S540">
            <v>155</v>
          </cell>
          <cell r="T540">
            <v>3.0959699999999999</v>
          </cell>
          <cell r="U540">
            <v>3.0959699999999999</v>
          </cell>
          <cell r="V540">
            <v>14</v>
          </cell>
        </row>
        <row r="541">
          <cell r="D541">
            <v>0</v>
          </cell>
          <cell r="S541">
            <v>0</v>
          </cell>
          <cell r="T541">
            <v>0</v>
          </cell>
          <cell r="U541">
            <v>0</v>
          </cell>
          <cell r="V541">
            <v>10</v>
          </cell>
        </row>
        <row r="542">
          <cell r="D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18</v>
          </cell>
        </row>
        <row r="543">
          <cell r="D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27</v>
          </cell>
        </row>
        <row r="544">
          <cell r="D544">
            <v>0</v>
          </cell>
          <cell r="S544">
            <v>0</v>
          </cell>
          <cell r="T544">
            <v>0</v>
          </cell>
          <cell r="U544">
            <v>0</v>
          </cell>
          <cell r="V544" t="str">
            <v/>
          </cell>
        </row>
        <row r="545">
          <cell r="D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1</v>
          </cell>
        </row>
        <row r="546">
          <cell r="D546">
            <v>374.5</v>
          </cell>
          <cell r="S546">
            <v>0</v>
          </cell>
          <cell r="T546">
            <v>147.98180250000001</v>
          </cell>
          <cell r="U546">
            <v>374.5</v>
          </cell>
          <cell r="V546">
            <v>11</v>
          </cell>
        </row>
        <row r="547">
          <cell r="D547">
            <v>13.8</v>
          </cell>
          <cell r="S547">
            <v>0</v>
          </cell>
          <cell r="T547">
            <v>6.9409308000000003</v>
          </cell>
          <cell r="U547">
            <v>13.8</v>
          </cell>
          <cell r="V547">
            <v>11</v>
          </cell>
        </row>
        <row r="548">
          <cell r="D548">
            <v>94</v>
          </cell>
          <cell r="S548">
            <v>0</v>
          </cell>
          <cell r="T548">
            <v>43.623614000000003</v>
          </cell>
          <cell r="U548">
            <v>94</v>
          </cell>
          <cell r="V548">
            <v>1</v>
          </cell>
        </row>
        <row r="549">
          <cell r="D549">
            <v>108</v>
          </cell>
          <cell r="S549">
            <v>0</v>
          </cell>
          <cell r="T549">
            <v>42.160715999999994</v>
          </cell>
          <cell r="U549">
            <v>108</v>
          </cell>
          <cell r="V549">
            <v>1</v>
          </cell>
        </row>
        <row r="550">
          <cell r="D550">
            <v>99.9</v>
          </cell>
          <cell r="S550">
            <v>0</v>
          </cell>
          <cell r="T550">
            <v>30.967201799999998</v>
          </cell>
          <cell r="U550">
            <v>99.9</v>
          </cell>
          <cell r="V550">
            <v>10</v>
          </cell>
        </row>
        <row r="551">
          <cell r="D551">
            <v>67.650000000000006</v>
          </cell>
          <cell r="S551">
            <v>0</v>
          </cell>
          <cell r="T551">
            <v>23.773563000000003</v>
          </cell>
          <cell r="U551">
            <v>67.650000000000006</v>
          </cell>
          <cell r="V551">
            <v>1</v>
          </cell>
        </row>
        <row r="552">
          <cell r="D552">
            <v>227.8</v>
          </cell>
          <cell r="S552">
            <v>0</v>
          </cell>
          <cell r="T552">
            <v>98.987984200000014</v>
          </cell>
          <cell r="U552">
            <v>227.8</v>
          </cell>
          <cell r="V552">
            <v>5</v>
          </cell>
        </row>
        <row r="553">
          <cell r="D553">
            <v>27.6</v>
          </cell>
          <cell r="S553">
            <v>0</v>
          </cell>
          <cell r="T553">
            <v>9.3540816000000007</v>
          </cell>
          <cell r="U553">
            <v>27.6</v>
          </cell>
          <cell r="V553">
            <v>11</v>
          </cell>
        </row>
        <row r="554">
          <cell r="D554">
            <v>81.2</v>
          </cell>
          <cell r="S554">
            <v>0</v>
          </cell>
          <cell r="T554">
            <v>24.214733200000001</v>
          </cell>
          <cell r="U554">
            <v>81.2</v>
          </cell>
          <cell r="V554">
            <v>11</v>
          </cell>
        </row>
        <row r="555">
          <cell r="D555">
            <v>63.8</v>
          </cell>
          <cell r="S555">
            <v>0</v>
          </cell>
          <cell r="T555">
            <v>19.025861799999998</v>
          </cell>
          <cell r="U555">
            <v>63.8</v>
          </cell>
          <cell r="V555">
            <v>11</v>
          </cell>
        </row>
        <row r="556">
          <cell r="D556">
            <v>0</v>
          </cell>
          <cell r="S556">
            <v>0</v>
          </cell>
          <cell r="T556">
            <v>0</v>
          </cell>
          <cell r="U556">
            <v>0</v>
          </cell>
          <cell r="V556" t="str">
            <v/>
          </cell>
        </row>
        <row r="557">
          <cell r="D557">
            <v>46</v>
          </cell>
          <cell r="S557">
            <v>0</v>
          </cell>
          <cell r="T557">
            <v>20.891037999999998</v>
          </cell>
          <cell r="U557">
            <v>46</v>
          </cell>
          <cell r="V557">
            <v>7</v>
          </cell>
        </row>
        <row r="558">
          <cell r="D558">
            <v>37.5</v>
          </cell>
          <cell r="S558">
            <v>0</v>
          </cell>
          <cell r="T558">
            <v>14.5057875</v>
          </cell>
          <cell r="U558">
            <v>37.5</v>
          </cell>
          <cell r="V558">
            <v>1</v>
          </cell>
        </row>
        <row r="559">
          <cell r="D559">
            <v>0</v>
          </cell>
          <cell r="S559">
            <v>0</v>
          </cell>
          <cell r="T559">
            <v>0</v>
          </cell>
          <cell r="U559">
            <v>0</v>
          </cell>
          <cell r="V559" t="str">
            <v/>
          </cell>
        </row>
        <row r="560">
          <cell r="D560">
            <v>92.4</v>
          </cell>
          <cell r="S560">
            <v>0</v>
          </cell>
          <cell r="T560">
            <v>32.831752800000004</v>
          </cell>
          <cell r="U560">
            <v>92.4</v>
          </cell>
          <cell r="V560">
            <v>1</v>
          </cell>
        </row>
        <row r="561">
          <cell r="D561">
            <v>50</v>
          </cell>
          <cell r="S561">
            <v>0</v>
          </cell>
          <cell r="T561">
            <v>15.997049999999998</v>
          </cell>
          <cell r="U561">
            <v>50</v>
          </cell>
          <cell r="V561">
            <v>11</v>
          </cell>
        </row>
        <row r="562">
          <cell r="D562">
            <v>0</v>
          </cell>
          <cell r="S562">
            <v>0</v>
          </cell>
          <cell r="T562">
            <v>0</v>
          </cell>
          <cell r="U562">
            <v>0</v>
          </cell>
          <cell r="V562" t="str">
            <v/>
          </cell>
        </row>
        <row r="563">
          <cell r="D563">
            <v>99.8</v>
          </cell>
          <cell r="S563">
            <v>99.8</v>
          </cell>
          <cell r="T563">
            <v>1.6268397999999999</v>
          </cell>
          <cell r="U563">
            <v>1.6268397999999999</v>
          </cell>
          <cell r="V563">
            <v>10</v>
          </cell>
        </row>
        <row r="564">
          <cell r="D564">
            <v>249</v>
          </cell>
          <cell r="S564">
            <v>249</v>
          </cell>
          <cell r="T564">
            <v>4.0589490000000001</v>
          </cell>
          <cell r="U564">
            <v>4.0589490000000001</v>
          </cell>
          <cell r="V564">
            <v>13</v>
          </cell>
        </row>
        <row r="565">
          <cell r="D565">
            <v>0</v>
          </cell>
          <cell r="S565">
            <v>0</v>
          </cell>
          <cell r="T565">
            <v>0</v>
          </cell>
          <cell r="U565">
            <v>0</v>
          </cell>
          <cell r="V565" t="str">
            <v/>
          </cell>
        </row>
        <row r="566">
          <cell r="D566">
            <v>67</v>
          </cell>
          <cell r="S566">
            <v>0</v>
          </cell>
          <cell r="T566">
            <v>28.798341999999998</v>
          </cell>
          <cell r="U566">
            <v>67</v>
          </cell>
          <cell r="V566">
            <v>1</v>
          </cell>
        </row>
        <row r="567">
          <cell r="D567">
            <v>0</v>
          </cell>
          <cell r="S567">
            <v>0</v>
          </cell>
          <cell r="T567">
            <v>0</v>
          </cell>
          <cell r="U567">
            <v>0</v>
          </cell>
          <cell r="V567" t="str">
            <v/>
          </cell>
        </row>
        <row r="568">
          <cell r="D568">
            <v>0</v>
          </cell>
          <cell r="S568">
            <v>0</v>
          </cell>
          <cell r="T568">
            <v>0</v>
          </cell>
          <cell r="U568">
            <v>0</v>
          </cell>
          <cell r="V568" t="str">
            <v/>
          </cell>
        </row>
        <row r="569">
          <cell r="D569">
            <v>106</v>
          </cell>
          <cell r="S569">
            <v>0</v>
          </cell>
          <cell r="T569">
            <v>41.003026000000006</v>
          </cell>
          <cell r="U569">
            <v>106</v>
          </cell>
          <cell r="V569">
            <v>1</v>
          </cell>
        </row>
        <row r="570">
          <cell r="D570">
            <v>36</v>
          </cell>
          <cell r="S570">
            <v>0</v>
          </cell>
          <cell r="T570">
            <v>13.925556</v>
          </cell>
          <cell r="U570">
            <v>36</v>
          </cell>
          <cell r="V570">
            <v>1</v>
          </cell>
        </row>
        <row r="571">
          <cell r="D571">
            <v>0</v>
          </cell>
          <cell r="S571">
            <v>0</v>
          </cell>
          <cell r="T571">
            <v>0</v>
          </cell>
          <cell r="U571">
            <v>0</v>
          </cell>
          <cell r="V571" t="str">
            <v/>
          </cell>
        </row>
        <row r="572">
          <cell r="D572">
            <v>0</v>
          </cell>
          <cell r="S572">
            <v>0</v>
          </cell>
          <cell r="T572">
            <v>0</v>
          </cell>
          <cell r="U572">
            <v>0</v>
          </cell>
          <cell r="V572" t="str">
            <v/>
          </cell>
        </row>
        <row r="573">
          <cell r="D573">
            <v>65</v>
          </cell>
          <cell r="S573">
            <v>0</v>
          </cell>
          <cell r="T573">
            <v>30.762615</v>
          </cell>
          <cell r="U573">
            <v>65</v>
          </cell>
          <cell r="V573">
            <v>3</v>
          </cell>
        </row>
        <row r="574">
          <cell r="D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9</v>
          </cell>
        </row>
        <row r="575">
          <cell r="D575">
            <v>0</v>
          </cell>
          <cell r="S575">
            <v>0</v>
          </cell>
          <cell r="T575">
            <v>0</v>
          </cell>
          <cell r="U575">
            <v>0</v>
          </cell>
          <cell r="V575" t="str">
            <v/>
          </cell>
        </row>
        <row r="576">
          <cell r="D576">
            <v>0</v>
          </cell>
          <cell r="S576">
            <v>0</v>
          </cell>
          <cell r="T576">
            <v>0</v>
          </cell>
          <cell r="U576">
            <v>0</v>
          </cell>
          <cell r="V576" t="str">
            <v/>
          </cell>
        </row>
        <row r="577">
          <cell r="D577">
            <v>86.4</v>
          </cell>
          <cell r="S577">
            <v>0</v>
          </cell>
          <cell r="T577">
            <v>27.752198400000001</v>
          </cell>
          <cell r="U577">
            <v>86.4</v>
          </cell>
          <cell r="V577">
            <v>10</v>
          </cell>
        </row>
        <row r="578">
          <cell r="D578">
            <v>250</v>
          </cell>
          <cell r="S578">
            <v>0</v>
          </cell>
          <cell r="T578">
            <v>96.705250000000007</v>
          </cell>
          <cell r="U578">
            <v>250</v>
          </cell>
          <cell r="V578">
            <v>10</v>
          </cell>
        </row>
        <row r="579">
          <cell r="D579">
            <v>30</v>
          </cell>
          <cell r="S579">
            <v>0</v>
          </cell>
          <cell r="T579">
            <v>16.015079999999998</v>
          </cell>
          <cell r="U579">
            <v>30</v>
          </cell>
          <cell r="V579">
            <v>10</v>
          </cell>
        </row>
        <row r="580">
          <cell r="D580">
            <v>0</v>
          </cell>
          <cell r="S580">
            <v>0</v>
          </cell>
          <cell r="T580">
            <v>0</v>
          </cell>
          <cell r="U580">
            <v>0</v>
          </cell>
          <cell r="V580" t="str">
            <v/>
          </cell>
        </row>
        <row r="581">
          <cell r="D581">
            <v>84.6</v>
          </cell>
          <cell r="S581">
            <v>0</v>
          </cell>
          <cell r="T581">
            <v>32.725056600000002</v>
          </cell>
          <cell r="U581">
            <v>84.6</v>
          </cell>
          <cell r="V581">
            <v>10</v>
          </cell>
        </row>
        <row r="582">
          <cell r="D582">
            <v>0</v>
          </cell>
          <cell r="S582">
            <v>0</v>
          </cell>
          <cell r="T582">
            <v>0</v>
          </cell>
          <cell r="U582">
            <v>0</v>
          </cell>
          <cell r="V582" t="str">
            <v/>
          </cell>
        </row>
        <row r="583">
          <cell r="D583">
            <v>0</v>
          </cell>
          <cell r="S583">
            <v>0</v>
          </cell>
          <cell r="T583">
            <v>0</v>
          </cell>
          <cell r="U583">
            <v>0</v>
          </cell>
          <cell r="V583" t="str">
            <v/>
          </cell>
        </row>
        <row r="584">
          <cell r="D584">
            <v>0</v>
          </cell>
          <cell r="S584">
            <v>0</v>
          </cell>
          <cell r="T584">
            <v>0</v>
          </cell>
          <cell r="U584">
            <v>0</v>
          </cell>
          <cell r="V584" t="str">
            <v/>
          </cell>
        </row>
        <row r="585">
          <cell r="D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1</v>
          </cell>
        </row>
        <row r="586">
          <cell r="D586">
            <v>1</v>
          </cell>
          <cell r="S586">
            <v>1</v>
          </cell>
          <cell r="T586">
            <v>0</v>
          </cell>
          <cell r="U586">
            <v>0</v>
          </cell>
          <cell r="V586">
            <v>1</v>
          </cell>
        </row>
        <row r="587">
          <cell r="D587">
            <v>588</v>
          </cell>
          <cell r="S587">
            <v>0</v>
          </cell>
          <cell r="T587">
            <v>309.61610400000001</v>
          </cell>
          <cell r="U587">
            <v>588</v>
          </cell>
          <cell r="V587">
            <v>1</v>
          </cell>
        </row>
        <row r="588">
          <cell r="D588">
            <v>0</v>
          </cell>
          <cell r="S588">
            <v>0</v>
          </cell>
          <cell r="T588">
            <v>0</v>
          </cell>
          <cell r="U588">
            <v>0</v>
          </cell>
          <cell r="V588" t="str">
            <v/>
          </cell>
        </row>
        <row r="589">
          <cell r="D589">
            <v>0</v>
          </cell>
          <cell r="S589">
            <v>0</v>
          </cell>
          <cell r="T589">
            <v>0</v>
          </cell>
          <cell r="U589">
            <v>0</v>
          </cell>
          <cell r="V589" t="str">
            <v/>
          </cell>
        </row>
        <row r="590">
          <cell r="D590">
            <v>0</v>
          </cell>
          <cell r="S590">
            <v>0</v>
          </cell>
          <cell r="T590">
            <v>0</v>
          </cell>
          <cell r="U590">
            <v>0</v>
          </cell>
          <cell r="V590" t="str">
            <v/>
          </cell>
        </row>
        <row r="591">
          <cell r="D591">
            <v>0</v>
          </cell>
          <cell r="S591">
            <v>0</v>
          </cell>
          <cell r="T591">
            <v>0</v>
          </cell>
          <cell r="U591">
            <v>0</v>
          </cell>
          <cell r="V591" t="str">
            <v/>
          </cell>
        </row>
        <row r="592">
          <cell r="D592">
            <v>0</v>
          </cell>
          <cell r="S592">
            <v>0</v>
          </cell>
          <cell r="T592">
            <v>0</v>
          </cell>
          <cell r="U592">
            <v>0</v>
          </cell>
          <cell r="V592">
            <v>10</v>
          </cell>
        </row>
        <row r="593">
          <cell r="D593">
            <v>46</v>
          </cell>
          <cell r="S593">
            <v>0</v>
          </cell>
          <cell r="T593">
            <v>14.994206</v>
          </cell>
          <cell r="U593">
            <v>46</v>
          </cell>
          <cell r="V593">
            <v>12</v>
          </cell>
        </row>
        <row r="594">
          <cell r="D594">
            <v>440</v>
          </cell>
          <cell r="S594">
            <v>440</v>
          </cell>
          <cell r="T594">
            <v>33.545160000000003</v>
          </cell>
          <cell r="U594">
            <v>33.545160000000003</v>
          </cell>
          <cell r="V594">
            <v>8</v>
          </cell>
        </row>
        <row r="595">
          <cell r="D595">
            <v>0</v>
          </cell>
          <cell r="S595">
            <v>0</v>
          </cell>
          <cell r="T595">
            <v>0</v>
          </cell>
          <cell r="U595">
            <v>0</v>
          </cell>
          <cell r="V595" t="str">
            <v/>
          </cell>
        </row>
        <row r="596">
          <cell r="D596">
            <v>9.8000000000000007</v>
          </cell>
          <cell r="S596">
            <v>9.8000000000000007</v>
          </cell>
          <cell r="T596">
            <v>0.1597498</v>
          </cell>
          <cell r="U596">
            <v>0.1597498</v>
          </cell>
          <cell r="V596">
            <v>11</v>
          </cell>
        </row>
        <row r="597">
          <cell r="D597">
            <v>0</v>
          </cell>
          <cell r="S597">
            <v>0</v>
          </cell>
          <cell r="T597">
            <v>0</v>
          </cell>
          <cell r="U597">
            <v>0</v>
          </cell>
          <cell r="V597" t="str">
            <v/>
          </cell>
        </row>
        <row r="598">
          <cell r="D598">
            <v>12</v>
          </cell>
          <cell r="S598">
            <v>12</v>
          </cell>
          <cell r="T598">
            <v>0.19561200000000001</v>
          </cell>
          <cell r="U598">
            <v>0.19561200000000001</v>
          </cell>
          <cell r="V598">
            <v>18</v>
          </cell>
        </row>
        <row r="599">
          <cell r="D599">
            <v>0</v>
          </cell>
          <cell r="S599">
            <v>0</v>
          </cell>
          <cell r="T599">
            <v>0</v>
          </cell>
          <cell r="U599">
            <v>0</v>
          </cell>
          <cell r="V599" t="str">
            <v/>
          </cell>
        </row>
        <row r="600">
          <cell r="D600">
            <v>0</v>
          </cell>
          <cell r="S600">
            <v>0</v>
          </cell>
          <cell r="T600">
            <v>0</v>
          </cell>
          <cell r="U600">
            <v>0</v>
          </cell>
          <cell r="V600" t="str">
            <v/>
          </cell>
        </row>
        <row r="601">
          <cell r="D601">
            <v>120</v>
          </cell>
          <cell r="S601">
            <v>120</v>
          </cell>
          <cell r="T601">
            <v>66.029399999999995</v>
          </cell>
          <cell r="U601">
            <v>66.029399999999995</v>
          </cell>
          <cell r="V601">
            <v>9</v>
          </cell>
        </row>
        <row r="602">
          <cell r="D602">
            <v>0</v>
          </cell>
          <cell r="S602">
            <v>0</v>
          </cell>
          <cell r="T602">
            <v>0</v>
          </cell>
          <cell r="U602">
            <v>0</v>
          </cell>
          <cell r="V602">
            <v>12</v>
          </cell>
        </row>
        <row r="603">
          <cell r="D603">
            <v>0</v>
          </cell>
          <cell r="S603">
            <v>0</v>
          </cell>
          <cell r="T603">
            <v>0</v>
          </cell>
          <cell r="U603">
            <v>0</v>
          </cell>
          <cell r="V603" t="str">
            <v/>
          </cell>
        </row>
        <row r="604">
          <cell r="D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11</v>
          </cell>
        </row>
        <row r="605">
          <cell r="D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11</v>
          </cell>
        </row>
        <row r="606">
          <cell r="D606">
            <v>48</v>
          </cell>
          <cell r="S606">
            <v>48</v>
          </cell>
          <cell r="T606">
            <v>0.78244800000000003</v>
          </cell>
          <cell r="U606">
            <v>0.78244800000000003</v>
          </cell>
          <cell r="V606">
            <v>1</v>
          </cell>
        </row>
        <row r="607">
          <cell r="D607">
            <v>9.9</v>
          </cell>
          <cell r="S607">
            <v>9.9</v>
          </cell>
          <cell r="T607">
            <v>0.16137989999999999</v>
          </cell>
          <cell r="U607">
            <v>0.16137989999999999</v>
          </cell>
          <cell r="V607">
            <v>1</v>
          </cell>
        </row>
        <row r="608">
          <cell r="D608">
            <v>0</v>
          </cell>
          <cell r="S608">
            <v>0</v>
          </cell>
          <cell r="T608">
            <v>0</v>
          </cell>
          <cell r="U608">
            <v>0</v>
          </cell>
          <cell r="V608" t="str">
            <v/>
          </cell>
        </row>
        <row r="609">
          <cell r="D609">
            <v>0</v>
          </cell>
          <cell r="S609">
            <v>0</v>
          </cell>
          <cell r="T609">
            <v>0</v>
          </cell>
          <cell r="U609">
            <v>0</v>
          </cell>
          <cell r="V609" t="str">
            <v/>
          </cell>
        </row>
        <row r="610">
          <cell r="D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26</v>
          </cell>
        </row>
        <row r="611">
          <cell r="D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14</v>
          </cell>
        </row>
        <row r="612">
          <cell r="D612">
            <v>0</v>
          </cell>
          <cell r="S612">
            <v>0</v>
          </cell>
          <cell r="T612">
            <v>0</v>
          </cell>
          <cell r="U612">
            <v>0</v>
          </cell>
          <cell r="V612" t="str">
            <v/>
          </cell>
        </row>
        <row r="613">
          <cell r="D613">
            <v>50</v>
          </cell>
          <cell r="S613">
            <v>50</v>
          </cell>
          <cell r="T613">
            <v>0.81504999999999994</v>
          </cell>
          <cell r="U613">
            <v>0.81504999999999994</v>
          </cell>
          <cell r="V613">
            <v>10</v>
          </cell>
        </row>
        <row r="614">
          <cell r="D614">
            <v>0</v>
          </cell>
          <cell r="S614">
            <v>0</v>
          </cell>
          <cell r="T614">
            <v>0</v>
          </cell>
          <cell r="U614">
            <v>0</v>
          </cell>
          <cell r="V614">
            <v>10</v>
          </cell>
        </row>
        <row r="615">
          <cell r="D615">
            <v>212</v>
          </cell>
          <cell r="S615">
            <v>0</v>
          </cell>
          <cell r="T615">
            <v>82.006052000000011</v>
          </cell>
          <cell r="U615">
            <v>212</v>
          </cell>
          <cell r="V615">
            <v>10</v>
          </cell>
        </row>
        <row r="616">
          <cell r="D616">
            <v>43.63</v>
          </cell>
          <cell r="S616">
            <v>0</v>
          </cell>
          <cell r="T616">
            <v>16.877000230000004</v>
          </cell>
          <cell r="U616">
            <v>43.63</v>
          </cell>
          <cell r="V616">
            <v>11</v>
          </cell>
        </row>
        <row r="617">
          <cell r="D617">
            <v>0</v>
          </cell>
          <cell r="S617">
            <v>0</v>
          </cell>
          <cell r="T617">
            <v>0</v>
          </cell>
          <cell r="U617">
            <v>0</v>
          </cell>
          <cell r="V617" t="str">
            <v/>
          </cell>
        </row>
        <row r="618">
          <cell r="D618">
            <v>0</v>
          </cell>
          <cell r="S618">
            <v>0</v>
          </cell>
          <cell r="T618">
            <v>0</v>
          </cell>
          <cell r="U618">
            <v>0</v>
          </cell>
          <cell r="V618" t="str">
            <v/>
          </cell>
        </row>
        <row r="619">
          <cell r="D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11</v>
          </cell>
        </row>
        <row r="620">
          <cell r="D620">
            <v>1075</v>
          </cell>
          <cell r="S620">
            <v>0</v>
          </cell>
          <cell r="T620">
            <v>386.98172499999998</v>
          </cell>
          <cell r="U620">
            <v>1075</v>
          </cell>
          <cell r="V620">
            <v>5</v>
          </cell>
        </row>
        <row r="621">
          <cell r="D621">
            <v>0</v>
          </cell>
          <cell r="S621">
            <v>0</v>
          </cell>
          <cell r="T621">
            <v>0</v>
          </cell>
          <cell r="U621">
            <v>0</v>
          </cell>
          <cell r="V621" t="str">
            <v/>
          </cell>
        </row>
        <row r="622">
          <cell r="D622">
            <v>12</v>
          </cell>
          <cell r="S622">
            <v>12</v>
          </cell>
          <cell r="T622">
            <v>0.19561200000000001</v>
          </cell>
          <cell r="U622">
            <v>0.19561200000000001</v>
          </cell>
          <cell r="V622">
            <v>21</v>
          </cell>
        </row>
        <row r="623">
          <cell r="D623">
            <v>57</v>
          </cell>
          <cell r="S623">
            <v>0</v>
          </cell>
          <cell r="T623">
            <v>6.2130000000000001</v>
          </cell>
          <cell r="U623">
            <v>57</v>
          </cell>
          <cell r="V623">
            <v>21</v>
          </cell>
        </row>
        <row r="624">
          <cell r="D624">
            <v>0</v>
          </cell>
          <cell r="S624">
            <v>0</v>
          </cell>
          <cell r="T624">
            <v>0</v>
          </cell>
          <cell r="U624">
            <v>0</v>
          </cell>
          <cell r="V624">
            <v>26</v>
          </cell>
        </row>
        <row r="625">
          <cell r="D625">
            <v>0</v>
          </cell>
          <cell r="S625">
            <v>0</v>
          </cell>
          <cell r="T625">
            <v>0</v>
          </cell>
          <cell r="U625">
            <v>0</v>
          </cell>
          <cell r="V625">
            <v>18</v>
          </cell>
        </row>
        <row r="626">
          <cell r="D626">
            <v>49.9</v>
          </cell>
          <cell r="S626">
            <v>0</v>
          </cell>
          <cell r="T626">
            <v>5.4390999999999998</v>
          </cell>
          <cell r="U626">
            <v>49.9</v>
          </cell>
          <cell r="V626">
            <v>25</v>
          </cell>
        </row>
        <row r="627">
          <cell r="D627">
            <v>57</v>
          </cell>
          <cell r="S627">
            <v>0</v>
          </cell>
          <cell r="T627">
            <v>6.2130000000000001</v>
          </cell>
          <cell r="U627">
            <v>57</v>
          </cell>
          <cell r="V627">
            <v>18</v>
          </cell>
        </row>
        <row r="628">
          <cell r="D628">
            <v>57</v>
          </cell>
          <cell r="S628">
            <v>0</v>
          </cell>
          <cell r="T628">
            <v>6.2130000000000001</v>
          </cell>
          <cell r="U628">
            <v>57</v>
          </cell>
          <cell r="V628">
            <v>25</v>
          </cell>
        </row>
        <row r="629">
          <cell r="D629">
            <v>57</v>
          </cell>
          <cell r="S629">
            <v>0</v>
          </cell>
          <cell r="T629">
            <v>6.2130000000000001</v>
          </cell>
          <cell r="U629">
            <v>57</v>
          </cell>
          <cell r="V629">
            <v>26</v>
          </cell>
        </row>
        <row r="630">
          <cell r="D630">
            <v>54</v>
          </cell>
          <cell r="S630">
            <v>54</v>
          </cell>
          <cell r="T630">
            <v>0.88025399999999998</v>
          </cell>
          <cell r="U630">
            <v>0.88025399999999998</v>
          </cell>
          <cell r="V630">
            <v>26</v>
          </cell>
        </row>
        <row r="631">
          <cell r="D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24</v>
          </cell>
        </row>
        <row r="632">
          <cell r="D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16</v>
          </cell>
        </row>
        <row r="633">
          <cell r="D633">
            <v>57</v>
          </cell>
          <cell r="S633">
            <v>0</v>
          </cell>
          <cell r="T633">
            <v>6.2130000000000001</v>
          </cell>
          <cell r="U633">
            <v>57</v>
          </cell>
          <cell r="V633">
            <v>25</v>
          </cell>
        </row>
        <row r="634">
          <cell r="D634">
            <v>812</v>
          </cell>
          <cell r="S634">
            <v>812</v>
          </cell>
          <cell r="T634">
            <v>264.36852399999998</v>
          </cell>
          <cell r="U634">
            <v>264.36852399999998</v>
          </cell>
          <cell r="V634">
            <v>24</v>
          </cell>
        </row>
        <row r="635">
          <cell r="D635">
            <v>0</v>
          </cell>
          <cell r="S635">
            <v>0</v>
          </cell>
          <cell r="T635">
            <v>0</v>
          </cell>
          <cell r="U635">
            <v>0</v>
          </cell>
          <cell r="V635">
            <v>24</v>
          </cell>
        </row>
        <row r="636">
          <cell r="D636">
            <v>57</v>
          </cell>
          <cell r="S636">
            <v>0</v>
          </cell>
          <cell r="T636">
            <v>6.2130000000000001</v>
          </cell>
          <cell r="U636">
            <v>57</v>
          </cell>
          <cell r="V636">
            <v>18</v>
          </cell>
        </row>
        <row r="637">
          <cell r="D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15</v>
          </cell>
        </row>
        <row r="638">
          <cell r="D638">
            <v>0</v>
          </cell>
          <cell r="S638">
            <v>0</v>
          </cell>
          <cell r="T638">
            <v>0</v>
          </cell>
          <cell r="U638">
            <v>0</v>
          </cell>
          <cell r="V638">
            <v>25</v>
          </cell>
        </row>
        <row r="639">
          <cell r="D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25</v>
          </cell>
        </row>
        <row r="640">
          <cell r="D640">
            <v>0</v>
          </cell>
          <cell r="S640">
            <v>0</v>
          </cell>
          <cell r="T640">
            <v>0</v>
          </cell>
          <cell r="U640">
            <v>0</v>
          </cell>
          <cell r="V640">
            <v>25</v>
          </cell>
        </row>
        <row r="641">
          <cell r="D641">
            <v>49.9</v>
          </cell>
          <cell r="S641">
            <v>0</v>
          </cell>
          <cell r="T641">
            <v>5.4390999999999998</v>
          </cell>
          <cell r="U641">
            <v>49.9</v>
          </cell>
          <cell r="V641">
            <v>16</v>
          </cell>
        </row>
        <row r="642">
          <cell r="D642">
            <v>1268</v>
          </cell>
          <cell r="S642">
            <v>1268</v>
          </cell>
          <cell r="T642">
            <v>783.39322399999992</v>
          </cell>
          <cell r="U642">
            <v>783.39322399999992</v>
          </cell>
          <cell r="V642">
            <v>15</v>
          </cell>
        </row>
        <row r="643">
          <cell r="D643">
            <v>0</v>
          </cell>
          <cell r="S643">
            <v>0</v>
          </cell>
          <cell r="T643">
            <v>0</v>
          </cell>
          <cell r="U643">
            <v>0</v>
          </cell>
          <cell r="V643">
            <v>18</v>
          </cell>
        </row>
        <row r="644">
          <cell r="D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24</v>
          </cell>
        </row>
        <row r="645">
          <cell r="D645">
            <v>57</v>
          </cell>
          <cell r="S645">
            <v>57</v>
          </cell>
          <cell r="T645">
            <v>0.92915700000000001</v>
          </cell>
          <cell r="U645">
            <v>0.92915700000000001</v>
          </cell>
          <cell r="V645">
            <v>15</v>
          </cell>
        </row>
        <row r="646">
          <cell r="D646">
            <v>49.9</v>
          </cell>
          <cell r="S646">
            <v>0</v>
          </cell>
          <cell r="T646">
            <v>5.4390999999999998</v>
          </cell>
          <cell r="U646">
            <v>49.9</v>
          </cell>
          <cell r="V646">
            <v>26</v>
          </cell>
        </row>
        <row r="647">
          <cell r="D647">
            <v>57</v>
          </cell>
          <cell r="S647">
            <v>0</v>
          </cell>
          <cell r="T647">
            <v>6.2130000000000001</v>
          </cell>
          <cell r="U647">
            <v>57</v>
          </cell>
          <cell r="V647">
            <v>22</v>
          </cell>
        </row>
        <row r="648">
          <cell r="D648">
            <v>57</v>
          </cell>
          <cell r="S648">
            <v>57</v>
          </cell>
          <cell r="T648">
            <v>0.92915700000000001</v>
          </cell>
          <cell r="U648">
            <v>0.92915700000000001</v>
          </cell>
          <cell r="V648">
            <v>15</v>
          </cell>
        </row>
        <row r="649">
          <cell r="D649">
            <v>0</v>
          </cell>
          <cell r="S649">
            <v>0</v>
          </cell>
          <cell r="T649">
            <v>0</v>
          </cell>
          <cell r="U649">
            <v>0</v>
          </cell>
          <cell r="V649">
            <v>20</v>
          </cell>
        </row>
        <row r="650">
          <cell r="D650">
            <v>0</v>
          </cell>
          <cell r="S650">
            <v>0</v>
          </cell>
          <cell r="T650">
            <v>0</v>
          </cell>
          <cell r="U650">
            <v>0</v>
          </cell>
          <cell r="V650">
            <v>18</v>
          </cell>
        </row>
        <row r="651">
          <cell r="D651">
            <v>49.9</v>
          </cell>
          <cell r="S651">
            <v>0</v>
          </cell>
          <cell r="T651">
            <v>5.4390999999999998</v>
          </cell>
          <cell r="U651">
            <v>49.9</v>
          </cell>
          <cell r="V651">
            <v>24</v>
          </cell>
        </row>
        <row r="652">
          <cell r="D652">
            <v>0</v>
          </cell>
          <cell r="S652">
            <v>0</v>
          </cell>
          <cell r="T652">
            <v>0</v>
          </cell>
          <cell r="U652">
            <v>0</v>
          </cell>
          <cell r="V652">
            <v>24</v>
          </cell>
        </row>
        <row r="653">
          <cell r="D653">
            <v>715</v>
          </cell>
          <cell r="S653">
            <v>715</v>
          </cell>
          <cell r="T653">
            <v>62.229309999999998</v>
          </cell>
          <cell r="U653">
            <v>62.229309999999998</v>
          </cell>
          <cell r="V653">
            <v>24</v>
          </cell>
        </row>
        <row r="654">
          <cell r="D654">
            <v>0</v>
          </cell>
          <cell r="S654">
            <v>0</v>
          </cell>
          <cell r="T654">
            <v>0</v>
          </cell>
          <cell r="U654">
            <v>0</v>
          </cell>
          <cell r="V654">
            <v>24</v>
          </cell>
        </row>
        <row r="655">
          <cell r="D655">
            <v>460</v>
          </cell>
          <cell r="S655">
            <v>460</v>
          </cell>
          <cell r="T655">
            <v>111.58817999999999</v>
          </cell>
          <cell r="U655">
            <v>111.58817999999999</v>
          </cell>
          <cell r="V655">
            <v>25</v>
          </cell>
        </row>
        <row r="656">
          <cell r="D656">
            <v>49.5</v>
          </cell>
          <cell r="S656">
            <v>49.5</v>
          </cell>
          <cell r="T656">
            <v>0.80689949999999999</v>
          </cell>
          <cell r="U656">
            <v>0.80689949999999999</v>
          </cell>
          <cell r="V656">
            <v>18</v>
          </cell>
        </row>
        <row r="657">
          <cell r="D657">
            <v>39.9</v>
          </cell>
          <cell r="S657">
            <v>39.9</v>
          </cell>
          <cell r="T657">
            <v>0.65040989999999999</v>
          </cell>
          <cell r="U657">
            <v>0.65040989999999999</v>
          </cell>
          <cell r="V657">
            <v>18</v>
          </cell>
        </row>
        <row r="658">
          <cell r="D658">
            <v>49.9</v>
          </cell>
          <cell r="S658">
            <v>0</v>
          </cell>
          <cell r="T658">
            <v>5.4390999999999998</v>
          </cell>
          <cell r="U658">
            <v>49.9</v>
          </cell>
          <cell r="V658">
            <v>16</v>
          </cell>
        </row>
        <row r="659">
          <cell r="D659">
            <v>0</v>
          </cell>
          <cell r="S659">
            <v>0</v>
          </cell>
          <cell r="T659">
            <v>0</v>
          </cell>
          <cell r="U659">
            <v>0</v>
          </cell>
          <cell r="V659">
            <v>21</v>
          </cell>
        </row>
        <row r="660">
          <cell r="D660">
            <v>299</v>
          </cell>
          <cell r="S660">
            <v>299</v>
          </cell>
          <cell r="T660">
            <v>147.787926</v>
          </cell>
          <cell r="U660">
            <v>147.787926</v>
          </cell>
          <cell r="V660">
            <v>15</v>
          </cell>
        </row>
        <row r="661">
          <cell r="D661">
            <v>57</v>
          </cell>
          <cell r="S661">
            <v>0</v>
          </cell>
          <cell r="T661">
            <v>6.2130000000000001</v>
          </cell>
          <cell r="U661">
            <v>57</v>
          </cell>
          <cell r="V661">
            <v>17</v>
          </cell>
        </row>
        <row r="662">
          <cell r="D662">
            <v>100</v>
          </cell>
          <cell r="S662">
            <v>0</v>
          </cell>
          <cell r="T662">
            <v>10.9</v>
          </cell>
          <cell r="U662">
            <v>100</v>
          </cell>
          <cell r="V662">
            <v>17</v>
          </cell>
        </row>
        <row r="663">
          <cell r="D663">
            <v>0</v>
          </cell>
          <cell r="S663">
            <v>0</v>
          </cell>
          <cell r="T663">
            <v>0</v>
          </cell>
          <cell r="U663">
            <v>0</v>
          </cell>
          <cell r="V663" t="str">
            <v/>
          </cell>
        </row>
        <row r="664">
          <cell r="D664">
            <v>57</v>
          </cell>
          <cell r="S664">
            <v>0</v>
          </cell>
          <cell r="T664">
            <v>6.2130000000000001</v>
          </cell>
          <cell r="U664">
            <v>57</v>
          </cell>
          <cell r="V664">
            <v>24</v>
          </cell>
        </row>
        <row r="665">
          <cell r="D665">
            <v>0</v>
          </cell>
          <cell r="S665">
            <v>0</v>
          </cell>
          <cell r="T665">
            <v>0</v>
          </cell>
          <cell r="U665">
            <v>0</v>
          </cell>
          <cell r="V665">
            <v>16</v>
          </cell>
        </row>
        <row r="666">
          <cell r="D666">
            <v>0</v>
          </cell>
          <cell r="S666">
            <v>0</v>
          </cell>
          <cell r="T666">
            <v>0</v>
          </cell>
          <cell r="U666">
            <v>0</v>
          </cell>
          <cell r="V666">
            <v>25</v>
          </cell>
        </row>
        <row r="667">
          <cell r="D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18</v>
          </cell>
        </row>
        <row r="668">
          <cell r="D668">
            <v>0</v>
          </cell>
          <cell r="S668">
            <v>0</v>
          </cell>
          <cell r="T668">
            <v>0</v>
          </cell>
          <cell r="U668">
            <v>0</v>
          </cell>
          <cell r="V668">
            <v>18</v>
          </cell>
        </row>
        <row r="669">
          <cell r="D669">
            <v>37.5</v>
          </cell>
          <cell r="S669">
            <v>0</v>
          </cell>
          <cell r="T669">
            <v>4.0875000000000004</v>
          </cell>
          <cell r="U669">
            <v>37.5</v>
          </cell>
          <cell r="V669">
            <v>13</v>
          </cell>
        </row>
        <row r="670">
          <cell r="D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19</v>
          </cell>
        </row>
        <row r="671">
          <cell r="D671">
            <v>0</v>
          </cell>
          <cell r="S671">
            <v>0</v>
          </cell>
          <cell r="T671">
            <v>0</v>
          </cell>
          <cell r="U671">
            <v>0</v>
          </cell>
          <cell r="V671" t="str">
            <v/>
          </cell>
        </row>
        <row r="672">
          <cell r="D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15</v>
          </cell>
        </row>
        <row r="673">
          <cell r="D673">
            <v>49.5</v>
          </cell>
          <cell r="S673">
            <v>49.5</v>
          </cell>
          <cell r="T673">
            <v>0.80689949999999999</v>
          </cell>
          <cell r="U673">
            <v>0.80689949999999999</v>
          </cell>
          <cell r="V673">
            <v>18</v>
          </cell>
        </row>
        <row r="674">
          <cell r="D674">
            <v>920</v>
          </cell>
          <cell r="S674">
            <v>920</v>
          </cell>
          <cell r="T674">
            <v>640.18752000000006</v>
          </cell>
          <cell r="U674">
            <v>640.18752000000006</v>
          </cell>
          <cell r="V674">
            <v>26</v>
          </cell>
        </row>
        <row r="675">
          <cell r="D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16</v>
          </cell>
        </row>
        <row r="676">
          <cell r="D676">
            <v>0</v>
          </cell>
          <cell r="S676">
            <v>0</v>
          </cell>
          <cell r="T676">
            <v>0</v>
          </cell>
          <cell r="U676">
            <v>0</v>
          </cell>
          <cell r="V676">
            <v>18</v>
          </cell>
        </row>
        <row r="677">
          <cell r="D677">
            <v>0</v>
          </cell>
          <cell r="S677">
            <v>0</v>
          </cell>
          <cell r="T677">
            <v>0</v>
          </cell>
          <cell r="U677">
            <v>0</v>
          </cell>
          <cell r="V677" t="str">
            <v/>
          </cell>
        </row>
        <row r="678">
          <cell r="D678">
            <v>0</v>
          </cell>
          <cell r="S678">
            <v>0</v>
          </cell>
          <cell r="T678">
            <v>0</v>
          </cell>
          <cell r="U678">
            <v>0</v>
          </cell>
          <cell r="V678" t="str">
            <v/>
          </cell>
        </row>
        <row r="679">
          <cell r="D679">
            <v>0</v>
          </cell>
          <cell r="S679">
            <v>0</v>
          </cell>
          <cell r="T679">
            <v>0</v>
          </cell>
          <cell r="U679">
            <v>0</v>
          </cell>
          <cell r="V679" t="str">
            <v/>
          </cell>
        </row>
        <row r="680">
          <cell r="D680">
            <v>0</v>
          </cell>
          <cell r="S680">
            <v>0</v>
          </cell>
          <cell r="T680">
            <v>0</v>
          </cell>
          <cell r="U680">
            <v>0</v>
          </cell>
          <cell r="V680" t="str">
            <v/>
          </cell>
        </row>
        <row r="681">
          <cell r="D681">
            <v>0</v>
          </cell>
          <cell r="S681">
            <v>0</v>
          </cell>
          <cell r="T681">
            <v>0</v>
          </cell>
          <cell r="U681">
            <v>0</v>
          </cell>
          <cell r="V681" t="str">
            <v/>
          </cell>
        </row>
        <row r="682">
          <cell r="D682">
            <v>245</v>
          </cell>
          <cell r="S682">
            <v>245</v>
          </cell>
          <cell r="T682">
            <v>1.7355799999999999</v>
          </cell>
          <cell r="U682">
            <v>1.7355799999999999</v>
          </cell>
          <cell r="V682">
            <v>17</v>
          </cell>
        </row>
        <row r="683">
          <cell r="D683">
            <v>0</v>
          </cell>
          <cell r="S683">
            <v>0</v>
          </cell>
          <cell r="T683">
            <v>0</v>
          </cell>
          <cell r="U683">
            <v>0</v>
          </cell>
          <cell r="V683">
            <v>27</v>
          </cell>
        </row>
        <row r="684">
          <cell r="D684">
            <v>0</v>
          </cell>
          <cell r="S684">
            <v>0</v>
          </cell>
          <cell r="T684">
            <v>0</v>
          </cell>
          <cell r="U684">
            <v>0</v>
          </cell>
          <cell r="V684" t="str">
            <v/>
          </cell>
        </row>
        <row r="685">
          <cell r="D685">
            <v>0</v>
          </cell>
          <cell r="S685">
            <v>0</v>
          </cell>
          <cell r="T685">
            <v>0</v>
          </cell>
          <cell r="U685">
            <v>0</v>
          </cell>
          <cell r="V685">
            <v>16</v>
          </cell>
        </row>
        <row r="686">
          <cell r="D686">
            <v>1200</v>
          </cell>
          <cell r="S686">
            <v>0</v>
          </cell>
          <cell r="T686">
            <v>561.3528</v>
          </cell>
          <cell r="U686">
            <v>1200</v>
          </cell>
          <cell r="V686">
            <v>15</v>
          </cell>
        </row>
        <row r="687">
          <cell r="D687">
            <v>400</v>
          </cell>
          <cell r="S687">
            <v>0</v>
          </cell>
          <cell r="T687">
            <v>194.73759999999999</v>
          </cell>
          <cell r="U687">
            <v>400</v>
          </cell>
          <cell r="V687">
            <v>17</v>
          </cell>
        </row>
        <row r="688">
          <cell r="D688">
            <v>348</v>
          </cell>
          <cell r="S688">
            <v>0</v>
          </cell>
          <cell r="T688">
            <v>182.50024799999997</v>
          </cell>
          <cell r="U688">
            <v>348</v>
          </cell>
          <cell r="V688">
            <v>18</v>
          </cell>
        </row>
        <row r="689">
          <cell r="D689">
            <v>574</v>
          </cell>
          <cell r="S689">
            <v>0</v>
          </cell>
          <cell r="T689">
            <v>233.76838800000002</v>
          </cell>
          <cell r="U689">
            <v>574</v>
          </cell>
          <cell r="V689">
            <v>16</v>
          </cell>
        </row>
        <row r="690">
          <cell r="D690">
            <v>220</v>
          </cell>
          <cell r="S690">
            <v>0</v>
          </cell>
          <cell r="T690">
            <v>103.3065</v>
          </cell>
          <cell r="U690">
            <v>220</v>
          </cell>
          <cell r="V690">
            <v>15</v>
          </cell>
        </row>
        <row r="691">
          <cell r="D691">
            <v>0</v>
          </cell>
          <cell r="S691">
            <v>0</v>
          </cell>
          <cell r="T691">
            <v>0</v>
          </cell>
          <cell r="U691">
            <v>0</v>
          </cell>
          <cell r="V691" t="str">
            <v/>
          </cell>
        </row>
        <row r="692">
          <cell r="D692">
            <v>0</v>
          </cell>
          <cell r="S692">
            <v>0</v>
          </cell>
          <cell r="T692">
            <v>0</v>
          </cell>
          <cell r="U692">
            <v>0</v>
          </cell>
          <cell r="V692">
            <v>26</v>
          </cell>
        </row>
        <row r="693">
          <cell r="D693">
            <v>25</v>
          </cell>
          <cell r="S693">
            <v>0</v>
          </cell>
          <cell r="T693">
            <v>9.6705250000000014</v>
          </cell>
          <cell r="U693">
            <v>25</v>
          </cell>
          <cell r="V693">
            <v>3</v>
          </cell>
        </row>
        <row r="694">
          <cell r="D694">
            <v>150</v>
          </cell>
          <cell r="S694">
            <v>0</v>
          </cell>
          <cell r="T694">
            <v>55.688699999999997</v>
          </cell>
          <cell r="U694">
            <v>150</v>
          </cell>
          <cell r="V694">
            <v>14</v>
          </cell>
        </row>
        <row r="695">
          <cell r="D695">
            <v>0</v>
          </cell>
          <cell r="S695">
            <v>0</v>
          </cell>
          <cell r="T695">
            <v>0</v>
          </cell>
          <cell r="U695">
            <v>0</v>
          </cell>
          <cell r="V695">
            <v>25</v>
          </cell>
        </row>
        <row r="696">
          <cell r="D696">
            <v>400</v>
          </cell>
          <cell r="S696">
            <v>0</v>
          </cell>
          <cell r="T696">
            <v>161.6112</v>
          </cell>
          <cell r="U696">
            <v>400</v>
          </cell>
          <cell r="V696">
            <v>25</v>
          </cell>
        </row>
        <row r="697">
          <cell r="D697">
            <v>86</v>
          </cell>
          <cell r="S697">
            <v>0</v>
          </cell>
          <cell r="T697">
            <v>32.489424</v>
          </cell>
          <cell r="U697">
            <v>86</v>
          </cell>
          <cell r="V697">
            <v>12</v>
          </cell>
        </row>
        <row r="698">
          <cell r="D698">
            <v>92</v>
          </cell>
          <cell r="S698">
            <v>0</v>
          </cell>
          <cell r="T698">
            <v>37.721471999999999</v>
          </cell>
          <cell r="U698">
            <v>92</v>
          </cell>
          <cell r="V698">
            <v>12</v>
          </cell>
        </row>
        <row r="699">
          <cell r="D699">
            <v>315</v>
          </cell>
          <cell r="S699">
            <v>0</v>
          </cell>
          <cell r="T699">
            <v>140.93289000000001</v>
          </cell>
          <cell r="U699">
            <v>315</v>
          </cell>
          <cell r="V699">
            <v>18</v>
          </cell>
        </row>
        <row r="700">
          <cell r="D700">
            <v>132</v>
          </cell>
          <cell r="S700">
            <v>0</v>
          </cell>
          <cell r="T700">
            <v>61.748807999999997</v>
          </cell>
          <cell r="U700">
            <v>132</v>
          </cell>
          <cell r="V700">
            <v>13</v>
          </cell>
        </row>
        <row r="701">
          <cell r="D701">
            <v>300</v>
          </cell>
          <cell r="S701">
            <v>0</v>
          </cell>
          <cell r="T701">
            <v>110.33609999999999</v>
          </cell>
          <cell r="U701">
            <v>300</v>
          </cell>
          <cell r="V701">
            <v>24</v>
          </cell>
        </row>
        <row r="702">
          <cell r="D702">
            <v>0</v>
          </cell>
          <cell r="S702">
            <v>0</v>
          </cell>
          <cell r="T702">
            <v>0</v>
          </cell>
          <cell r="U702">
            <v>0</v>
          </cell>
          <cell r="V702">
            <v>17</v>
          </cell>
        </row>
        <row r="703">
          <cell r="D703">
            <v>0</v>
          </cell>
          <cell r="S703">
            <v>0</v>
          </cell>
          <cell r="T703">
            <v>0</v>
          </cell>
          <cell r="U703">
            <v>0</v>
          </cell>
          <cell r="V703">
            <v>17</v>
          </cell>
        </row>
        <row r="704">
          <cell r="D704">
            <v>382</v>
          </cell>
          <cell r="S704">
            <v>0</v>
          </cell>
          <cell r="T704">
            <v>189.00710599999999</v>
          </cell>
          <cell r="U704">
            <v>382</v>
          </cell>
          <cell r="V704">
            <v>14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B7E8E-7456-449D-8BFE-6E76E4B4C829}">
  <dimension ref="B2:T311"/>
  <sheetViews>
    <sheetView tabSelected="1" zoomScale="60" zoomScaleNormal="40" workbookViewId="0">
      <selection activeCell="F5" sqref="F5"/>
    </sheetView>
  </sheetViews>
  <sheetFormatPr defaultRowHeight="15" x14ac:dyDescent="0.25"/>
  <cols>
    <col min="2" max="2" width="35.140625" customWidth="1"/>
    <col min="3" max="3" width="10.140625" customWidth="1"/>
    <col min="4" max="4" width="38" bestFit="1" customWidth="1"/>
    <col min="5" max="20" width="17.42578125" customWidth="1"/>
  </cols>
  <sheetData>
    <row r="2" spans="2:20" ht="21.6" customHeight="1" x14ac:dyDescent="0.25">
      <c r="B2" s="62" t="s">
        <v>102</v>
      </c>
    </row>
    <row r="3" spans="2:20" ht="21.6" customHeight="1" x14ac:dyDescent="0.25">
      <c r="B3" s="63" t="s">
        <v>103</v>
      </c>
      <c r="C3" s="64"/>
      <c r="D3" s="65" t="s">
        <v>104</v>
      </c>
    </row>
    <row r="4" spans="2:20" ht="21.6" customHeight="1" x14ac:dyDescent="0.25">
      <c r="B4" s="63" t="s">
        <v>105</v>
      </c>
      <c r="C4" s="64"/>
      <c r="D4" s="65" t="s">
        <v>110</v>
      </c>
    </row>
    <row r="5" spans="2:20" ht="21.6" customHeight="1" x14ac:dyDescent="0.25">
      <c r="B5" s="63" t="s">
        <v>106</v>
      </c>
      <c r="C5" s="64"/>
      <c r="D5" s="65" t="s">
        <v>107</v>
      </c>
    </row>
    <row r="6" spans="2:20" ht="21.6" customHeight="1" x14ac:dyDescent="0.25">
      <c r="B6" s="63" t="s">
        <v>108</v>
      </c>
      <c r="C6" s="64"/>
      <c r="D6" s="65" t="s">
        <v>109</v>
      </c>
    </row>
    <row r="9" spans="2:20" ht="15.75" thickBot="1" x14ac:dyDescent="0.3"/>
    <row r="10" spans="2:20" ht="15.75" thickBot="1" x14ac:dyDescent="0.3">
      <c r="B10" s="33" t="s">
        <v>0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2:20" ht="15.75" thickBot="1" x14ac:dyDescent="0.3"/>
    <row r="12" spans="2:20" ht="51.75" thickBot="1" x14ac:dyDescent="0.3">
      <c r="E12" s="34" t="s">
        <v>1</v>
      </c>
      <c r="F12" s="34" t="s">
        <v>2</v>
      </c>
      <c r="G12" s="34" t="s">
        <v>3</v>
      </c>
      <c r="H12" s="34" t="s">
        <v>4</v>
      </c>
      <c r="I12" s="34" t="s">
        <v>5</v>
      </c>
      <c r="J12" s="34" t="s">
        <v>6</v>
      </c>
      <c r="K12" s="34" t="s">
        <v>7</v>
      </c>
      <c r="L12" s="34" t="s">
        <v>8</v>
      </c>
      <c r="M12" s="34" t="s">
        <v>9</v>
      </c>
      <c r="N12" s="34" t="s">
        <v>10</v>
      </c>
      <c r="O12" s="34" t="s">
        <v>11</v>
      </c>
      <c r="P12" s="34" t="s">
        <v>12</v>
      </c>
      <c r="Q12" s="34" t="s">
        <v>13</v>
      </c>
      <c r="R12" s="34" t="s">
        <v>14</v>
      </c>
      <c r="S12" s="34" t="s">
        <v>15</v>
      </c>
      <c r="T12" s="34" t="s">
        <v>16</v>
      </c>
    </row>
    <row r="13" spans="2:20" ht="15.75" thickBot="1" x14ac:dyDescent="0.3">
      <c r="B13" s="2"/>
      <c r="D13" s="35" t="s">
        <v>17</v>
      </c>
      <c r="E13" s="36">
        <v>1440.2784216369166</v>
      </c>
      <c r="F13" s="36">
        <v>1440.2784216369166</v>
      </c>
      <c r="G13" s="36">
        <v>1070.5232107218483</v>
      </c>
      <c r="H13" s="36">
        <v>1440.2784216369166</v>
      </c>
      <c r="I13" s="36">
        <v>1052.6980342656104</v>
      </c>
      <c r="J13" s="37">
        <v>1440.2784216369166</v>
      </c>
      <c r="K13" s="37">
        <v>1281.0996822247544</v>
      </c>
      <c r="L13" s="37">
        <v>1116.1377032683235</v>
      </c>
      <c r="M13" s="36">
        <v>1440.2784216369166</v>
      </c>
      <c r="N13" s="36">
        <v>1440.2784216369166</v>
      </c>
      <c r="O13" s="37">
        <v>1253.447799780874</v>
      </c>
      <c r="P13" s="37">
        <v>1078.2036534062097</v>
      </c>
      <c r="Q13" s="36">
        <v>1440.2784216369166</v>
      </c>
      <c r="R13" s="36">
        <v>1440.2784216369166</v>
      </c>
      <c r="S13" s="37">
        <v>1259.1646289221608</v>
      </c>
      <c r="T13" s="37">
        <v>1073.4895130191851</v>
      </c>
    </row>
    <row r="14" spans="2:20" ht="15.75" thickBot="1" x14ac:dyDescent="0.3">
      <c r="B14" s="2"/>
      <c r="D14" s="38" t="s">
        <v>18</v>
      </c>
      <c r="E14" s="39">
        <v>4735.1369611142809</v>
      </c>
      <c r="F14" s="39">
        <v>4735.1369611142809</v>
      </c>
      <c r="G14" s="39">
        <v>5104.8921720293492</v>
      </c>
      <c r="H14" s="39">
        <v>4735.1369611142809</v>
      </c>
      <c r="I14" s="39">
        <v>5122.7173484855866</v>
      </c>
      <c r="J14" s="40">
        <v>4735.1369611142809</v>
      </c>
      <c r="K14" s="40">
        <v>4894.3157005264429</v>
      </c>
      <c r="L14" s="40">
        <v>5059.2776794828733</v>
      </c>
      <c r="M14" s="39">
        <v>4735.1369611142809</v>
      </c>
      <c r="N14" s="39">
        <v>4735.1369611142809</v>
      </c>
      <c r="O14" s="40">
        <v>4921.9675829703228</v>
      </c>
      <c r="P14" s="40">
        <v>5097.2117293449874</v>
      </c>
      <c r="Q14" s="39">
        <v>4735.1369611142809</v>
      </c>
      <c r="R14" s="39">
        <v>4735.1369611142809</v>
      </c>
      <c r="S14" s="40">
        <v>4916.2507538290365</v>
      </c>
      <c r="T14" s="40">
        <v>5101.925869732012</v>
      </c>
    </row>
    <row r="15" spans="2:20" ht="15.75" thickBot="1" x14ac:dyDescent="0.3">
      <c r="B15" s="3"/>
    </row>
    <row r="16" spans="2:20" ht="15.75" thickBot="1" x14ac:dyDescent="0.3">
      <c r="B16" s="33" t="s">
        <v>19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2:20" ht="15.75" thickBot="1" x14ac:dyDescent="0.3">
      <c r="B17" s="3"/>
    </row>
    <row r="18" spans="2:20" ht="26.25" thickBot="1" x14ac:dyDescent="0.3">
      <c r="B18" s="41" t="s">
        <v>20</v>
      </c>
      <c r="D18" s="4"/>
    </row>
    <row r="19" spans="2:20" ht="51.75" thickBot="1" x14ac:dyDescent="0.3">
      <c r="B19" s="3"/>
      <c r="C19" s="15" t="s">
        <v>21</v>
      </c>
      <c r="D19" s="16" t="s">
        <v>22</v>
      </c>
      <c r="E19" s="34" t="s">
        <v>1</v>
      </c>
      <c r="F19" s="34" t="s">
        <v>2</v>
      </c>
      <c r="G19" s="34" t="s">
        <v>3</v>
      </c>
      <c r="H19" s="34" t="s">
        <v>4</v>
      </c>
      <c r="I19" s="34" t="s">
        <v>5</v>
      </c>
      <c r="J19" s="34" t="s">
        <v>23</v>
      </c>
      <c r="K19" s="34" t="s">
        <v>7</v>
      </c>
      <c r="L19" s="34" t="s">
        <v>8</v>
      </c>
      <c r="M19" s="34" t="s">
        <v>9</v>
      </c>
      <c r="N19" s="34" t="s">
        <v>10</v>
      </c>
      <c r="O19" s="34" t="s">
        <v>11</v>
      </c>
      <c r="P19" s="34" t="s">
        <v>12</v>
      </c>
      <c r="Q19" s="34" t="s">
        <v>13</v>
      </c>
      <c r="R19" s="34" t="s">
        <v>14</v>
      </c>
      <c r="S19" s="34" t="s">
        <v>15</v>
      </c>
      <c r="T19" s="34" t="s">
        <v>16</v>
      </c>
    </row>
    <row r="20" spans="2:20" x14ac:dyDescent="0.25">
      <c r="B20" s="3"/>
      <c r="C20" s="17">
        <v>1</v>
      </c>
      <c r="D20" s="42" t="s">
        <v>24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</row>
    <row r="21" spans="2:20" x14ac:dyDescent="0.25">
      <c r="B21" s="3"/>
      <c r="C21" s="44">
        <v>2</v>
      </c>
      <c r="D21" s="22" t="s">
        <v>25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</row>
    <row r="22" spans="2:20" x14ac:dyDescent="0.25">
      <c r="B22" s="3"/>
      <c r="C22" s="44">
        <v>3</v>
      </c>
      <c r="D22" s="22" t="s">
        <v>26</v>
      </c>
      <c r="E22" s="45">
        <v>0</v>
      </c>
      <c r="F22" s="45">
        <v>0</v>
      </c>
      <c r="G22" s="45">
        <v>5.2146809999999997</v>
      </c>
      <c r="H22" s="45">
        <v>0</v>
      </c>
      <c r="I22" s="45">
        <v>2.9628869999999998</v>
      </c>
      <c r="J22" s="45">
        <v>0</v>
      </c>
      <c r="K22" s="45">
        <v>5.2146809999999997</v>
      </c>
      <c r="L22" s="45">
        <v>2.9628869999999998</v>
      </c>
      <c r="M22" s="45">
        <v>0</v>
      </c>
      <c r="N22" s="45">
        <v>0</v>
      </c>
      <c r="O22" s="45">
        <v>5.2146809999999997</v>
      </c>
      <c r="P22" s="45">
        <v>2.9628869999999998</v>
      </c>
      <c r="Q22" s="45">
        <v>0</v>
      </c>
      <c r="R22" s="45">
        <v>0</v>
      </c>
      <c r="S22" s="45">
        <v>5.2146809999999997</v>
      </c>
      <c r="T22" s="45">
        <v>2.9628869999999998</v>
      </c>
    </row>
    <row r="23" spans="2:20" x14ac:dyDescent="0.25">
      <c r="B23" s="3"/>
      <c r="C23" s="44">
        <v>4</v>
      </c>
      <c r="D23" s="22" t="s">
        <v>27</v>
      </c>
      <c r="E23" s="45">
        <v>0</v>
      </c>
      <c r="F23" s="45">
        <v>0</v>
      </c>
      <c r="G23" s="45">
        <v>10.682646</v>
      </c>
      <c r="H23" s="45">
        <v>0</v>
      </c>
      <c r="I23" s="45">
        <v>6.0696849999999998</v>
      </c>
      <c r="J23" s="45">
        <v>0</v>
      </c>
      <c r="K23" s="45">
        <v>10.682646</v>
      </c>
      <c r="L23" s="45">
        <v>6.0696849999999998</v>
      </c>
      <c r="M23" s="45">
        <v>0</v>
      </c>
      <c r="N23" s="45">
        <v>0</v>
      </c>
      <c r="O23" s="45">
        <v>10.682646</v>
      </c>
      <c r="P23" s="45">
        <v>6.0696849999999998</v>
      </c>
      <c r="Q23" s="45">
        <v>0</v>
      </c>
      <c r="R23" s="45">
        <v>0</v>
      </c>
      <c r="S23" s="45">
        <v>10.682646</v>
      </c>
      <c r="T23" s="45">
        <v>6.0696849999999998</v>
      </c>
    </row>
    <row r="24" spans="2:20" x14ac:dyDescent="0.25">
      <c r="B24" s="3"/>
      <c r="C24" s="44">
        <v>5</v>
      </c>
      <c r="D24" s="22" t="s">
        <v>28</v>
      </c>
      <c r="E24" s="45">
        <v>0</v>
      </c>
      <c r="F24" s="45">
        <v>0</v>
      </c>
      <c r="G24" s="45">
        <v>13.82131</v>
      </c>
      <c r="H24" s="45">
        <v>0</v>
      </c>
      <c r="I24" s="45">
        <v>7.8530170000000004</v>
      </c>
      <c r="J24" s="45">
        <v>0</v>
      </c>
      <c r="K24" s="45">
        <v>13.82131</v>
      </c>
      <c r="L24" s="45">
        <v>7.8530170000000004</v>
      </c>
      <c r="M24" s="45">
        <v>0</v>
      </c>
      <c r="N24" s="45">
        <v>0</v>
      </c>
      <c r="O24" s="45">
        <v>13.82131</v>
      </c>
      <c r="P24" s="45">
        <v>7.8530170000000004</v>
      </c>
      <c r="Q24" s="45">
        <v>0</v>
      </c>
      <c r="R24" s="45">
        <v>0</v>
      </c>
      <c r="S24" s="45">
        <v>13.82131</v>
      </c>
      <c r="T24" s="45">
        <v>7.8530170000000004</v>
      </c>
    </row>
    <row r="25" spans="2:20" x14ac:dyDescent="0.25">
      <c r="B25" s="3"/>
      <c r="C25" s="44">
        <v>6</v>
      </c>
      <c r="D25" s="22" t="s">
        <v>29</v>
      </c>
      <c r="E25" s="45">
        <v>0</v>
      </c>
      <c r="F25" s="45">
        <v>0</v>
      </c>
      <c r="G25" s="45">
        <v>15.641273</v>
      </c>
      <c r="H25" s="45">
        <v>0</v>
      </c>
      <c r="I25" s="45">
        <v>8.8870869999999993</v>
      </c>
      <c r="J25" s="45">
        <v>0</v>
      </c>
      <c r="K25" s="45">
        <v>15.641273</v>
      </c>
      <c r="L25" s="45">
        <v>8.8870869999999993</v>
      </c>
      <c r="M25" s="45">
        <v>0</v>
      </c>
      <c r="N25" s="45">
        <v>0</v>
      </c>
      <c r="O25" s="45">
        <v>15.641273</v>
      </c>
      <c r="P25" s="45">
        <v>8.8870869999999993</v>
      </c>
      <c r="Q25" s="45">
        <v>0</v>
      </c>
      <c r="R25" s="45">
        <v>0</v>
      </c>
      <c r="S25" s="45">
        <v>15.641273</v>
      </c>
      <c r="T25" s="45">
        <v>8.8870869999999993</v>
      </c>
    </row>
    <row r="26" spans="2:20" x14ac:dyDescent="0.25">
      <c r="B26" s="3"/>
      <c r="C26" s="44">
        <v>7</v>
      </c>
      <c r="D26" s="22" t="s">
        <v>30</v>
      </c>
      <c r="E26" s="45">
        <v>1.400242</v>
      </c>
      <c r="F26" s="45">
        <v>0.79559199999999997</v>
      </c>
      <c r="G26" s="45">
        <v>19.190867000000001</v>
      </c>
      <c r="H26" s="45">
        <v>1.400242</v>
      </c>
      <c r="I26" s="45">
        <v>10.903900999999999</v>
      </c>
      <c r="J26" s="45">
        <v>0.79559199999999997</v>
      </c>
      <c r="K26" s="45">
        <v>19.190867000000001</v>
      </c>
      <c r="L26" s="45">
        <v>10.903900999999999</v>
      </c>
      <c r="M26" s="45">
        <v>1.400242</v>
      </c>
      <c r="N26" s="45">
        <v>0.79559199999999997</v>
      </c>
      <c r="O26" s="45">
        <v>19.190867000000001</v>
      </c>
      <c r="P26" s="45">
        <v>10.903900999999999</v>
      </c>
      <c r="Q26" s="45">
        <v>1.400242</v>
      </c>
      <c r="R26" s="45">
        <v>0.79559199999999997</v>
      </c>
      <c r="S26" s="45">
        <v>19.190867000000001</v>
      </c>
      <c r="T26" s="45">
        <v>10.903900999999999</v>
      </c>
    </row>
    <row r="27" spans="2:20" x14ac:dyDescent="0.25">
      <c r="B27" s="3"/>
      <c r="C27" s="44">
        <v>8</v>
      </c>
      <c r="D27" s="22" t="s">
        <v>31</v>
      </c>
      <c r="E27" s="45">
        <v>2.8345150000000001</v>
      </c>
      <c r="F27" s="45">
        <v>1.61052</v>
      </c>
      <c r="G27" s="45">
        <v>20.625139000000001</v>
      </c>
      <c r="H27" s="45">
        <v>2.8345150000000001</v>
      </c>
      <c r="I27" s="45">
        <v>11.718828999999999</v>
      </c>
      <c r="J27" s="45">
        <v>1.61052</v>
      </c>
      <c r="K27" s="45">
        <v>20.625139000000001</v>
      </c>
      <c r="L27" s="45">
        <v>11.718828999999999</v>
      </c>
      <c r="M27" s="45">
        <v>2.8345150000000001</v>
      </c>
      <c r="N27" s="45">
        <v>1.61052</v>
      </c>
      <c r="O27" s="45">
        <v>20.625139000000001</v>
      </c>
      <c r="P27" s="45">
        <v>11.718828999999999</v>
      </c>
      <c r="Q27" s="45">
        <v>2.8345150000000001</v>
      </c>
      <c r="R27" s="45">
        <v>1.61052</v>
      </c>
      <c r="S27" s="45">
        <v>20.625139000000001</v>
      </c>
      <c r="T27" s="45">
        <v>11.718828999999999</v>
      </c>
    </row>
    <row r="28" spans="2:20" x14ac:dyDescent="0.25">
      <c r="B28" s="3"/>
      <c r="C28" s="44">
        <v>9</v>
      </c>
      <c r="D28" s="22" t="s">
        <v>32</v>
      </c>
      <c r="E28" s="45">
        <v>4.3212989999999998</v>
      </c>
      <c r="F28" s="45">
        <v>2.4552839999999998</v>
      </c>
      <c r="G28" s="45">
        <v>22.111923000000001</v>
      </c>
      <c r="H28" s="45">
        <v>4.3212989999999998</v>
      </c>
      <c r="I28" s="45">
        <v>12.563592999999999</v>
      </c>
      <c r="J28" s="45">
        <v>2.4552839999999998</v>
      </c>
      <c r="K28" s="45">
        <v>22.111923000000001</v>
      </c>
      <c r="L28" s="45">
        <v>12.563592999999999</v>
      </c>
      <c r="M28" s="45">
        <v>4.3212989999999998</v>
      </c>
      <c r="N28" s="45">
        <v>2.4552839999999998</v>
      </c>
      <c r="O28" s="45">
        <v>22.111923000000001</v>
      </c>
      <c r="P28" s="45">
        <v>12.563592999999999</v>
      </c>
      <c r="Q28" s="45">
        <v>4.3212989999999998</v>
      </c>
      <c r="R28" s="45">
        <v>2.4552839999999998</v>
      </c>
      <c r="S28" s="45">
        <v>22.111923000000001</v>
      </c>
      <c r="T28" s="45">
        <v>12.563592999999999</v>
      </c>
    </row>
    <row r="29" spans="2:20" x14ac:dyDescent="0.25">
      <c r="B29" s="3"/>
      <c r="C29" s="44">
        <v>10</v>
      </c>
      <c r="D29" s="22" t="s">
        <v>33</v>
      </c>
      <c r="E29" s="45">
        <v>3.292392</v>
      </c>
      <c r="F29" s="45">
        <v>1.8706780000000001</v>
      </c>
      <c r="G29" s="45">
        <v>21.083017000000002</v>
      </c>
      <c r="H29" s="45">
        <v>3.292392</v>
      </c>
      <c r="I29" s="45">
        <v>11.978987</v>
      </c>
      <c r="J29" s="45">
        <v>1.8706780000000001</v>
      </c>
      <c r="K29" s="45">
        <v>21.083017000000002</v>
      </c>
      <c r="L29" s="45">
        <v>11.978987</v>
      </c>
      <c r="M29" s="45">
        <v>3.292392</v>
      </c>
      <c r="N29" s="45">
        <v>1.8706780000000001</v>
      </c>
      <c r="O29" s="45">
        <v>21.083017000000002</v>
      </c>
      <c r="P29" s="45">
        <v>11.978987</v>
      </c>
      <c r="Q29" s="45">
        <v>3.292392</v>
      </c>
      <c r="R29" s="45">
        <v>1.8706780000000001</v>
      </c>
      <c r="S29" s="45">
        <v>21.083017000000002</v>
      </c>
      <c r="T29" s="45">
        <v>11.978987</v>
      </c>
    </row>
    <row r="30" spans="2:20" x14ac:dyDescent="0.25">
      <c r="C30" s="44">
        <v>11</v>
      </c>
      <c r="D30" s="22" t="s">
        <v>34</v>
      </c>
      <c r="E30" s="45">
        <v>7.5515030000000003</v>
      </c>
      <c r="F30" s="45">
        <v>4.2906269999999997</v>
      </c>
      <c r="G30" s="45">
        <v>25.342127000000001</v>
      </c>
      <c r="H30" s="45">
        <v>7.5515030000000003</v>
      </c>
      <c r="I30" s="45">
        <v>14.398936000000001</v>
      </c>
      <c r="J30" s="45">
        <v>4.2906269999999997</v>
      </c>
      <c r="K30" s="45">
        <v>25.342127000000001</v>
      </c>
      <c r="L30" s="45">
        <v>14.398936000000001</v>
      </c>
      <c r="M30" s="45">
        <v>7.5515030000000003</v>
      </c>
      <c r="N30" s="45">
        <v>4.2906269999999997</v>
      </c>
      <c r="O30" s="45">
        <v>25.342127000000001</v>
      </c>
      <c r="P30" s="45">
        <v>14.398936000000001</v>
      </c>
      <c r="Q30" s="45">
        <v>7.5515030000000003</v>
      </c>
      <c r="R30" s="45">
        <v>4.2906269999999997</v>
      </c>
      <c r="S30" s="45">
        <v>25.342127000000001</v>
      </c>
      <c r="T30" s="45">
        <v>14.398936000000001</v>
      </c>
    </row>
    <row r="31" spans="2:20" x14ac:dyDescent="0.25">
      <c r="C31" s="44">
        <v>12</v>
      </c>
      <c r="D31" s="22" t="s">
        <v>35</v>
      </c>
      <c r="E31" s="45">
        <v>10.210744999999999</v>
      </c>
      <c r="F31" s="45">
        <v>5.8015600000000003</v>
      </c>
      <c r="G31" s="45">
        <v>28.001369</v>
      </c>
      <c r="H31" s="45">
        <v>10.210744999999999</v>
      </c>
      <c r="I31" s="45">
        <v>15.909869</v>
      </c>
      <c r="J31" s="45">
        <v>5.8015600000000003</v>
      </c>
      <c r="K31" s="45">
        <v>28.001369</v>
      </c>
      <c r="L31" s="45">
        <v>15.909869</v>
      </c>
      <c r="M31" s="45">
        <v>10.210744999999999</v>
      </c>
      <c r="N31" s="45">
        <v>5.8015600000000003</v>
      </c>
      <c r="O31" s="45">
        <v>28.001369</v>
      </c>
      <c r="P31" s="45">
        <v>15.909869</v>
      </c>
      <c r="Q31" s="45">
        <v>10.210744999999999</v>
      </c>
      <c r="R31" s="45">
        <v>5.8015600000000003</v>
      </c>
      <c r="S31" s="45">
        <v>28.001369</v>
      </c>
      <c r="T31" s="45">
        <v>15.909869</v>
      </c>
    </row>
    <row r="32" spans="2:20" x14ac:dyDescent="0.25">
      <c r="C32" s="44">
        <v>13</v>
      </c>
      <c r="D32" s="22" t="s">
        <v>36</v>
      </c>
      <c r="E32" s="45">
        <v>9.1479579999999991</v>
      </c>
      <c r="F32" s="45">
        <v>5.1977039999999999</v>
      </c>
      <c r="G32" s="45">
        <v>26.938582</v>
      </c>
      <c r="H32" s="45">
        <v>9.1479579999999991</v>
      </c>
      <c r="I32" s="45">
        <v>15.306013</v>
      </c>
      <c r="J32" s="45">
        <v>5.1977039999999999</v>
      </c>
      <c r="K32" s="45">
        <v>26.938582</v>
      </c>
      <c r="L32" s="45">
        <v>15.306013</v>
      </c>
      <c r="M32" s="45">
        <v>9.1479579999999991</v>
      </c>
      <c r="N32" s="45">
        <v>5.1977039999999999</v>
      </c>
      <c r="O32" s="45">
        <v>26.938582</v>
      </c>
      <c r="P32" s="45">
        <v>15.306013</v>
      </c>
      <c r="Q32" s="45">
        <v>9.1479579999999991</v>
      </c>
      <c r="R32" s="45">
        <v>5.1977039999999999</v>
      </c>
      <c r="S32" s="45">
        <v>26.938582</v>
      </c>
      <c r="T32" s="45">
        <v>15.306013</v>
      </c>
    </row>
    <row r="33" spans="2:20" ht="15.75" thickBot="1" x14ac:dyDescent="0.3">
      <c r="C33" s="46">
        <v>14</v>
      </c>
      <c r="D33" s="47" t="s">
        <v>37</v>
      </c>
      <c r="E33" s="48">
        <v>5.0104709999999999</v>
      </c>
      <c r="F33" s="48">
        <v>2.8468580000000001</v>
      </c>
      <c r="G33" s="48">
        <v>22.801095</v>
      </c>
      <c r="H33" s="48">
        <v>5.0104709999999999</v>
      </c>
      <c r="I33" s="48">
        <v>12.955168</v>
      </c>
      <c r="J33" s="48">
        <v>2.8468580000000001</v>
      </c>
      <c r="K33" s="48">
        <v>22.801095</v>
      </c>
      <c r="L33" s="48">
        <v>12.955168</v>
      </c>
      <c r="M33" s="48">
        <v>5.0104709999999999</v>
      </c>
      <c r="N33" s="48">
        <v>2.8468580000000001</v>
      </c>
      <c r="O33" s="48">
        <v>22.801095</v>
      </c>
      <c r="P33" s="48">
        <v>12.955168</v>
      </c>
      <c r="Q33" s="48">
        <v>5.0104709999999999</v>
      </c>
      <c r="R33" s="48">
        <v>2.8468580000000001</v>
      </c>
      <c r="S33" s="48">
        <v>22.801095</v>
      </c>
      <c r="T33" s="48">
        <v>12.955168</v>
      </c>
    </row>
    <row r="35" spans="2:20" ht="15.75" thickBot="1" x14ac:dyDescent="0.3"/>
    <row r="36" spans="2:20" ht="26.25" thickBot="1" x14ac:dyDescent="0.3">
      <c r="B36" s="41" t="s">
        <v>38</v>
      </c>
    </row>
    <row r="37" spans="2:20" ht="51.75" thickBot="1" x14ac:dyDescent="0.3">
      <c r="C37" s="15" t="s">
        <v>21</v>
      </c>
      <c r="D37" s="16" t="s">
        <v>22</v>
      </c>
      <c r="E37" s="34" t="s">
        <v>1</v>
      </c>
      <c r="F37" s="34" t="s">
        <v>2</v>
      </c>
      <c r="G37" s="34" t="s">
        <v>3</v>
      </c>
      <c r="H37" s="34" t="s">
        <v>4</v>
      </c>
      <c r="I37" s="34" t="s">
        <v>5</v>
      </c>
      <c r="J37" s="34" t="s">
        <v>23</v>
      </c>
      <c r="K37" s="34" t="s">
        <v>7</v>
      </c>
      <c r="L37" s="34" t="s">
        <v>8</v>
      </c>
      <c r="M37" s="34" t="s">
        <v>9</v>
      </c>
      <c r="N37" s="34" t="s">
        <v>10</v>
      </c>
      <c r="O37" s="34" t="s">
        <v>11</v>
      </c>
      <c r="P37" s="34" t="s">
        <v>12</v>
      </c>
      <c r="Q37" s="34" t="s">
        <v>13</v>
      </c>
      <c r="R37" s="34" t="s">
        <v>14</v>
      </c>
      <c r="S37" s="34" t="s">
        <v>15</v>
      </c>
      <c r="T37" s="34" t="s">
        <v>16</v>
      </c>
    </row>
    <row r="38" spans="2:20" x14ac:dyDescent="0.25">
      <c r="C38" s="17">
        <v>1</v>
      </c>
      <c r="D38" s="42" t="s">
        <v>24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43">
        <v>0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</row>
    <row r="39" spans="2:20" x14ac:dyDescent="0.25">
      <c r="C39" s="49">
        <v>2</v>
      </c>
      <c r="D39" s="50" t="s">
        <v>25</v>
      </c>
      <c r="E39" s="51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</row>
    <row r="40" spans="2:20" x14ac:dyDescent="0.25">
      <c r="C40" s="49">
        <v>3</v>
      </c>
      <c r="D40" s="50" t="s">
        <v>26</v>
      </c>
      <c r="E40" s="51">
        <v>0</v>
      </c>
      <c r="F40" s="45">
        <v>0</v>
      </c>
      <c r="G40" s="45">
        <v>0.63217599999999996</v>
      </c>
      <c r="H40" s="45">
        <v>0</v>
      </c>
      <c r="I40" s="45">
        <v>0.35919099999999998</v>
      </c>
      <c r="J40" s="45">
        <v>0</v>
      </c>
      <c r="K40" s="45">
        <v>0.63217599999999996</v>
      </c>
      <c r="L40" s="45">
        <v>0.35919099999999998</v>
      </c>
      <c r="M40" s="45">
        <v>0</v>
      </c>
      <c r="N40" s="45">
        <v>0</v>
      </c>
      <c r="O40" s="45">
        <v>0.63217599999999996</v>
      </c>
      <c r="P40" s="45">
        <v>0.35919099999999998</v>
      </c>
      <c r="Q40" s="45">
        <v>0</v>
      </c>
      <c r="R40" s="45">
        <v>0</v>
      </c>
      <c r="S40" s="45">
        <v>0.63217599999999996</v>
      </c>
      <c r="T40" s="45">
        <v>0.35919099999999998</v>
      </c>
    </row>
    <row r="41" spans="2:20" x14ac:dyDescent="0.25">
      <c r="C41" s="49">
        <v>4</v>
      </c>
      <c r="D41" s="50" t="s">
        <v>27</v>
      </c>
      <c r="E41" s="51">
        <v>0</v>
      </c>
      <c r="F41" s="45">
        <v>0</v>
      </c>
      <c r="G41" s="45">
        <v>1.3968020000000001</v>
      </c>
      <c r="H41" s="45">
        <v>0</v>
      </c>
      <c r="I41" s="45">
        <v>0.79363799999999995</v>
      </c>
      <c r="J41" s="45">
        <v>0</v>
      </c>
      <c r="K41" s="45">
        <v>1.3968020000000001</v>
      </c>
      <c r="L41" s="45">
        <v>0.79363799999999995</v>
      </c>
      <c r="M41" s="45">
        <v>0</v>
      </c>
      <c r="N41" s="45">
        <v>0</v>
      </c>
      <c r="O41" s="45">
        <v>1.3968020000000001</v>
      </c>
      <c r="P41" s="45">
        <v>0.79363799999999995</v>
      </c>
      <c r="Q41" s="45">
        <v>0</v>
      </c>
      <c r="R41" s="45">
        <v>0</v>
      </c>
      <c r="S41" s="45">
        <v>1.3968020000000001</v>
      </c>
      <c r="T41" s="45">
        <v>0.79363799999999995</v>
      </c>
    </row>
    <row r="42" spans="2:20" x14ac:dyDescent="0.25">
      <c r="C42" s="49">
        <v>5</v>
      </c>
      <c r="D42" s="50" t="s">
        <v>28</v>
      </c>
      <c r="E42" s="51">
        <v>0</v>
      </c>
      <c r="F42" s="45">
        <v>0</v>
      </c>
      <c r="G42" s="45">
        <v>1.7306189999999999</v>
      </c>
      <c r="H42" s="45">
        <v>0</v>
      </c>
      <c r="I42" s="45">
        <v>0.98330600000000001</v>
      </c>
      <c r="J42" s="45">
        <v>0</v>
      </c>
      <c r="K42" s="45">
        <v>1.7306189999999999</v>
      </c>
      <c r="L42" s="45">
        <v>0.98330600000000001</v>
      </c>
      <c r="M42" s="45">
        <v>0</v>
      </c>
      <c r="N42" s="45">
        <v>0</v>
      </c>
      <c r="O42" s="45">
        <v>1.7306189999999999</v>
      </c>
      <c r="P42" s="45">
        <v>0.98330600000000001</v>
      </c>
      <c r="Q42" s="45">
        <v>0</v>
      </c>
      <c r="R42" s="45">
        <v>0</v>
      </c>
      <c r="S42" s="45">
        <v>1.7306189999999999</v>
      </c>
      <c r="T42" s="45">
        <v>0.98330600000000001</v>
      </c>
    </row>
    <row r="43" spans="2:20" x14ac:dyDescent="0.25">
      <c r="C43" s="49">
        <v>6</v>
      </c>
      <c r="D43" s="50" t="s">
        <v>29</v>
      </c>
      <c r="E43" s="51">
        <v>0</v>
      </c>
      <c r="F43" s="45">
        <v>0</v>
      </c>
      <c r="G43" s="45">
        <v>1.982467</v>
      </c>
      <c r="H43" s="45">
        <v>0</v>
      </c>
      <c r="I43" s="45">
        <v>1.1264019999999999</v>
      </c>
      <c r="J43" s="45">
        <v>0</v>
      </c>
      <c r="K43" s="45">
        <v>1.982467</v>
      </c>
      <c r="L43" s="45">
        <v>1.1264019999999999</v>
      </c>
      <c r="M43" s="45">
        <v>0</v>
      </c>
      <c r="N43" s="45">
        <v>0</v>
      </c>
      <c r="O43" s="45">
        <v>1.982467</v>
      </c>
      <c r="P43" s="45">
        <v>1.1264019999999999</v>
      </c>
      <c r="Q43" s="45">
        <v>0</v>
      </c>
      <c r="R43" s="45">
        <v>0</v>
      </c>
      <c r="S43" s="45">
        <v>1.982467</v>
      </c>
      <c r="T43" s="45">
        <v>1.1264019999999999</v>
      </c>
    </row>
    <row r="44" spans="2:20" x14ac:dyDescent="0.25">
      <c r="C44" s="49">
        <v>7</v>
      </c>
      <c r="D44" s="50" t="s">
        <v>30</v>
      </c>
      <c r="E44" s="51">
        <v>0.18534500000000001</v>
      </c>
      <c r="F44" s="45">
        <v>0.105309</v>
      </c>
      <c r="G44" s="45">
        <v>2.5402200000000001</v>
      </c>
      <c r="H44" s="45">
        <v>0.18534500000000001</v>
      </c>
      <c r="I44" s="45">
        <v>1.4433069999999999</v>
      </c>
      <c r="J44" s="45">
        <v>0.105309</v>
      </c>
      <c r="K44" s="45">
        <v>2.5402200000000001</v>
      </c>
      <c r="L44" s="45">
        <v>1.4433069999999999</v>
      </c>
      <c r="M44" s="45">
        <v>0.18534500000000001</v>
      </c>
      <c r="N44" s="45">
        <v>0.105309</v>
      </c>
      <c r="O44" s="45">
        <v>2.5402200000000001</v>
      </c>
      <c r="P44" s="45">
        <v>1.4433069999999999</v>
      </c>
      <c r="Q44" s="45">
        <v>0.18534500000000001</v>
      </c>
      <c r="R44" s="45">
        <v>0.105309</v>
      </c>
      <c r="S44" s="45">
        <v>2.5402200000000001</v>
      </c>
      <c r="T44" s="45">
        <v>1.4433069999999999</v>
      </c>
    </row>
    <row r="45" spans="2:20" x14ac:dyDescent="0.25">
      <c r="B45" s="5"/>
      <c r="C45" s="49">
        <v>8</v>
      </c>
      <c r="D45" s="50" t="s">
        <v>31</v>
      </c>
      <c r="E45" s="51">
        <v>0.37873600000000002</v>
      </c>
      <c r="F45" s="45">
        <v>0.21519099999999999</v>
      </c>
      <c r="G45" s="45">
        <v>2.755843</v>
      </c>
      <c r="H45" s="45">
        <v>0.37873600000000002</v>
      </c>
      <c r="I45" s="45">
        <v>1.56582</v>
      </c>
      <c r="J45" s="45">
        <v>0.21519099999999999</v>
      </c>
      <c r="K45" s="45">
        <v>2.755843</v>
      </c>
      <c r="L45" s="45">
        <v>1.56582</v>
      </c>
      <c r="M45" s="45">
        <v>0.37873600000000002</v>
      </c>
      <c r="N45" s="45">
        <v>0.21519099999999999</v>
      </c>
      <c r="O45" s="45">
        <v>2.755843</v>
      </c>
      <c r="P45" s="45">
        <v>1.56582</v>
      </c>
      <c r="Q45" s="45">
        <v>0.37873600000000002</v>
      </c>
      <c r="R45" s="45">
        <v>0.21519099999999999</v>
      </c>
      <c r="S45" s="45">
        <v>2.755843</v>
      </c>
      <c r="T45" s="45">
        <v>1.56582</v>
      </c>
    </row>
    <row r="46" spans="2:20" x14ac:dyDescent="0.25">
      <c r="B46" s="5"/>
      <c r="C46" s="49">
        <v>9</v>
      </c>
      <c r="D46" s="50" t="s">
        <v>32</v>
      </c>
      <c r="E46" s="51">
        <v>0.61277099999999995</v>
      </c>
      <c r="F46" s="45">
        <v>0.34816599999999998</v>
      </c>
      <c r="G46" s="45">
        <v>3.1355279999999999</v>
      </c>
      <c r="H46" s="45">
        <v>0.61277099999999995</v>
      </c>
      <c r="I46" s="45">
        <v>1.78155</v>
      </c>
      <c r="J46" s="45">
        <v>0.34816599999999998</v>
      </c>
      <c r="K46" s="45">
        <v>3.1355279999999999</v>
      </c>
      <c r="L46" s="45">
        <v>1.78155</v>
      </c>
      <c r="M46" s="45">
        <v>0.61277099999999995</v>
      </c>
      <c r="N46" s="45">
        <v>0.34816599999999998</v>
      </c>
      <c r="O46" s="45">
        <v>3.1355279999999999</v>
      </c>
      <c r="P46" s="45">
        <v>1.78155</v>
      </c>
      <c r="Q46" s="45">
        <v>0.61277099999999995</v>
      </c>
      <c r="R46" s="45">
        <v>0.34816599999999998</v>
      </c>
      <c r="S46" s="45">
        <v>3.1355279999999999</v>
      </c>
      <c r="T46" s="45">
        <v>1.78155</v>
      </c>
    </row>
    <row r="47" spans="2:20" x14ac:dyDescent="0.25">
      <c r="B47" s="5"/>
      <c r="C47" s="49">
        <v>10</v>
      </c>
      <c r="D47" s="50" t="s">
        <v>33</v>
      </c>
      <c r="E47" s="51">
        <v>0.39368500000000001</v>
      </c>
      <c r="F47" s="45">
        <v>0.22368499999999999</v>
      </c>
      <c r="G47" s="45">
        <v>2.5209839999999999</v>
      </c>
      <c r="H47" s="45">
        <v>0.39368500000000001</v>
      </c>
      <c r="I47" s="45">
        <v>1.432377</v>
      </c>
      <c r="J47" s="45">
        <v>0.22368499999999999</v>
      </c>
      <c r="K47" s="45">
        <v>2.5209839999999999</v>
      </c>
      <c r="L47" s="45">
        <v>1.432377</v>
      </c>
      <c r="M47" s="45">
        <v>0.39368500000000001</v>
      </c>
      <c r="N47" s="45">
        <v>0.22368499999999999</v>
      </c>
      <c r="O47" s="45">
        <v>2.5209839999999999</v>
      </c>
      <c r="P47" s="45">
        <v>1.432377</v>
      </c>
      <c r="Q47" s="45">
        <v>0.39368500000000001</v>
      </c>
      <c r="R47" s="45">
        <v>0.22368499999999999</v>
      </c>
      <c r="S47" s="45">
        <v>2.5209839999999999</v>
      </c>
      <c r="T47" s="45">
        <v>1.432377</v>
      </c>
    </row>
    <row r="48" spans="2:20" x14ac:dyDescent="0.25">
      <c r="B48" s="5"/>
      <c r="C48" s="49">
        <v>11</v>
      </c>
      <c r="D48" s="50" t="s">
        <v>34</v>
      </c>
      <c r="E48" s="51">
        <v>1.0869549999999999</v>
      </c>
      <c r="F48" s="45">
        <v>0.61758800000000003</v>
      </c>
      <c r="G48" s="45">
        <v>3.6477189999999999</v>
      </c>
      <c r="H48" s="45">
        <v>1.0869549999999999</v>
      </c>
      <c r="I48" s="45">
        <v>2.0725669999999998</v>
      </c>
      <c r="J48" s="45">
        <v>0.61758800000000003</v>
      </c>
      <c r="K48" s="45">
        <v>3.6477189999999999</v>
      </c>
      <c r="L48" s="45">
        <v>2.0725669999999998</v>
      </c>
      <c r="M48" s="45">
        <v>1.0869549999999999</v>
      </c>
      <c r="N48" s="45">
        <v>0.61758800000000003</v>
      </c>
      <c r="O48" s="45">
        <v>3.6477189999999999</v>
      </c>
      <c r="P48" s="45">
        <v>2.0725669999999998</v>
      </c>
      <c r="Q48" s="45">
        <v>1.0869549999999999</v>
      </c>
      <c r="R48" s="45">
        <v>0.61758800000000003</v>
      </c>
      <c r="S48" s="45">
        <v>3.6477189999999999</v>
      </c>
      <c r="T48" s="45">
        <v>2.0725669999999998</v>
      </c>
    </row>
    <row r="49" spans="2:20" x14ac:dyDescent="0.25">
      <c r="B49" s="5"/>
      <c r="C49" s="49">
        <v>12</v>
      </c>
      <c r="D49" s="50" t="s">
        <v>35</v>
      </c>
      <c r="E49" s="51">
        <v>1.145858</v>
      </c>
      <c r="F49" s="45">
        <v>0.65105500000000005</v>
      </c>
      <c r="G49" s="45">
        <v>3.1423350000000001</v>
      </c>
      <c r="H49" s="45">
        <v>1.145858</v>
      </c>
      <c r="I49" s="45">
        <v>1.7854179999999999</v>
      </c>
      <c r="J49" s="45">
        <v>0.65105500000000005</v>
      </c>
      <c r="K49" s="45">
        <v>3.1423350000000001</v>
      </c>
      <c r="L49" s="45">
        <v>1.7854179999999999</v>
      </c>
      <c r="M49" s="45">
        <v>1.145858</v>
      </c>
      <c r="N49" s="45">
        <v>0.65105500000000005</v>
      </c>
      <c r="O49" s="45">
        <v>3.1423350000000001</v>
      </c>
      <c r="P49" s="45">
        <v>1.7854179999999999</v>
      </c>
      <c r="Q49" s="45">
        <v>1.145858</v>
      </c>
      <c r="R49" s="45">
        <v>0.65105500000000005</v>
      </c>
      <c r="S49" s="45">
        <v>3.1423350000000001</v>
      </c>
      <c r="T49" s="45">
        <v>1.7854179999999999</v>
      </c>
    </row>
    <row r="50" spans="2:20" x14ac:dyDescent="0.25">
      <c r="B50" s="5"/>
      <c r="C50" s="49">
        <v>13</v>
      </c>
      <c r="D50" s="50" t="s">
        <v>36</v>
      </c>
      <c r="E50" s="51">
        <v>1.231638</v>
      </c>
      <c r="F50" s="45">
        <v>0.69979400000000003</v>
      </c>
      <c r="G50" s="45">
        <v>3.6268829999999999</v>
      </c>
      <c r="H50" s="45">
        <v>1.231638</v>
      </c>
      <c r="I50" s="45">
        <v>2.0607289999999998</v>
      </c>
      <c r="J50" s="45">
        <v>0.69979400000000003</v>
      </c>
      <c r="K50" s="45">
        <v>3.6268829999999999</v>
      </c>
      <c r="L50" s="45">
        <v>2.0607289999999998</v>
      </c>
      <c r="M50" s="45">
        <v>1.231638</v>
      </c>
      <c r="N50" s="45">
        <v>0.69979400000000003</v>
      </c>
      <c r="O50" s="45">
        <v>3.6268829999999999</v>
      </c>
      <c r="P50" s="45">
        <v>2.0607289999999998</v>
      </c>
      <c r="Q50" s="45">
        <v>1.231638</v>
      </c>
      <c r="R50" s="45">
        <v>0.69979400000000003</v>
      </c>
      <c r="S50" s="45">
        <v>3.6268829999999999</v>
      </c>
      <c r="T50" s="45">
        <v>2.0607289999999998</v>
      </c>
    </row>
    <row r="51" spans="2:20" ht="15.75" thickBot="1" x14ac:dyDescent="0.3">
      <c r="B51" s="5"/>
      <c r="C51" s="52">
        <v>14</v>
      </c>
      <c r="D51" s="53" t="s">
        <v>37</v>
      </c>
      <c r="E51" s="54">
        <v>0.70480200000000004</v>
      </c>
      <c r="F51" s="48">
        <v>0.40045599999999998</v>
      </c>
      <c r="G51" s="48">
        <v>3.207335</v>
      </c>
      <c r="H51" s="48">
        <v>0.70480200000000004</v>
      </c>
      <c r="I51" s="48">
        <v>1.822349</v>
      </c>
      <c r="J51" s="48">
        <v>0.40045599999999998</v>
      </c>
      <c r="K51" s="48">
        <v>3.207335</v>
      </c>
      <c r="L51" s="48">
        <v>1.822349</v>
      </c>
      <c r="M51" s="48">
        <v>0.70480200000000004</v>
      </c>
      <c r="N51" s="48">
        <v>0.40045599999999998</v>
      </c>
      <c r="O51" s="48">
        <v>3.207335</v>
      </c>
      <c r="P51" s="48">
        <v>1.822349</v>
      </c>
      <c r="Q51" s="48">
        <v>0.70480200000000004</v>
      </c>
      <c r="R51" s="48">
        <v>0.40045599999999998</v>
      </c>
      <c r="S51" s="48">
        <v>3.207335</v>
      </c>
      <c r="T51" s="48">
        <v>1.822349</v>
      </c>
    </row>
    <row r="52" spans="2:20" ht="15.75" thickBot="1" x14ac:dyDescent="0.3">
      <c r="B52" s="5"/>
      <c r="C52" s="6"/>
      <c r="D52" s="7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2:20" ht="15.75" thickBot="1" x14ac:dyDescent="0.3">
      <c r="B53" s="20" t="s">
        <v>39</v>
      </c>
    </row>
    <row r="54" spans="2:20" ht="51.75" thickBot="1" x14ac:dyDescent="0.3">
      <c r="B54" s="5"/>
      <c r="C54" s="15" t="s">
        <v>21</v>
      </c>
      <c r="D54" s="16" t="s">
        <v>22</v>
      </c>
      <c r="E54" s="34" t="s">
        <v>1</v>
      </c>
      <c r="F54" s="34" t="s">
        <v>2</v>
      </c>
      <c r="G54" s="34" t="s">
        <v>3</v>
      </c>
      <c r="H54" s="34" t="s">
        <v>4</v>
      </c>
      <c r="I54" s="34" t="s">
        <v>5</v>
      </c>
      <c r="J54" s="34" t="s">
        <v>23</v>
      </c>
      <c r="K54" s="34" t="s">
        <v>7</v>
      </c>
      <c r="L54" s="34" t="s">
        <v>8</v>
      </c>
      <c r="M54" s="34" t="s">
        <v>9</v>
      </c>
      <c r="N54" s="34" t="s">
        <v>10</v>
      </c>
      <c r="O54" s="34" t="s">
        <v>11</v>
      </c>
      <c r="P54" s="34" t="s">
        <v>12</v>
      </c>
      <c r="Q54" s="34" t="s">
        <v>13</v>
      </c>
      <c r="R54" s="34" t="s">
        <v>14</v>
      </c>
      <c r="S54" s="34" t="s">
        <v>15</v>
      </c>
      <c r="T54" s="34" t="s">
        <v>16</v>
      </c>
    </row>
    <row r="55" spans="2:20" x14ac:dyDescent="0.25">
      <c r="B55" s="5"/>
      <c r="C55" s="17">
        <v>1</v>
      </c>
      <c r="D55" s="18" t="s">
        <v>24</v>
      </c>
      <c r="E55" s="43">
        <v>0</v>
      </c>
      <c r="F55" s="43">
        <v>0</v>
      </c>
      <c r="G55" s="43">
        <v>0</v>
      </c>
      <c r="H55" s="43">
        <v>0</v>
      </c>
      <c r="I55" s="43">
        <v>0</v>
      </c>
      <c r="J55" s="43">
        <v>0</v>
      </c>
      <c r="K55" s="43">
        <v>0</v>
      </c>
      <c r="L55" s="43">
        <v>0</v>
      </c>
      <c r="M55" s="43">
        <v>0</v>
      </c>
      <c r="N55" s="43">
        <v>0</v>
      </c>
      <c r="O55" s="43">
        <v>0</v>
      </c>
      <c r="P55" s="43">
        <v>0</v>
      </c>
      <c r="Q55" s="43">
        <v>0</v>
      </c>
      <c r="R55" s="43">
        <v>0</v>
      </c>
      <c r="S55" s="43">
        <v>0</v>
      </c>
      <c r="T55" s="43">
        <v>0</v>
      </c>
    </row>
    <row r="56" spans="2:20" x14ac:dyDescent="0.25">
      <c r="B56" s="5"/>
      <c r="C56" s="49">
        <v>2</v>
      </c>
      <c r="D56" s="50" t="s">
        <v>25</v>
      </c>
      <c r="E56" s="51">
        <v>0</v>
      </c>
      <c r="F56" s="45">
        <v>0</v>
      </c>
      <c r="G56" s="45">
        <v>0</v>
      </c>
      <c r="H56" s="45">
        <v>0</v>
      </c>
      <c r="I56" s="45">
        <v>0</v>
      </c>
      <c r="J56" s="45">
        <v>0</v>
      </c>
      <c r="K56" s="45">
        <v>0</v>
      </c>
      <c r="L56" s="45">
        <v>0</v>
      </c>
      <c r="M56" s="45">
        <v>0</v>
      </c>
      <c r="N56" s="45">
        <v>0</v>
      </c>
      <c r="O56" s="45">
        <v>0</v>
      </c>
      <c r="P56" s="45">
        <v>0</v>
      </c>
      <c r="Q56" s="45">
        <v>0</v>
      </c>
      <c r="R56" s="45">
        <v>0</v>
      </c>
      <c r="S56" s="45">
        <v>0</v>
      </c>
      <c r="T56" s="45">
        <v>0</v>
      </c>
    </row>
    <row r="57" spans="2:20" x14ac:dyDescent="0.25">
      <c r="B57" s="5"/>
      <c r="C57" s="49">
        <v>3</v>
      </c>
      <c r="D57" s="50" t="s">
        <v>26</v>
      </c>
      <c r="E57" s="51">
        <v>0</v>
      </c>
      <c r="F57" s="45">
        <v>0</v>
      </c>
      <c r="G57" s="45">
        <v>8.2137039999999999</v>
      </c>
      <c r="H57" s="45">
        <v>0</v>
      </c>
      <c r="I57" s="45">
        <v>5.9619099999999996</v>
      </c>
      <c r="J57" s="45">
        <v>0</v>
      </c>
      <c r="K57" s="45">
        <v>8.2137039999999999</v>
      </c>
      <c r="L57" s="45">
        <v>5.9619099999999996</v>
      </c>
      <c r="M57" s="45">
        <v>0</v>
      </c>
      <c r="N57" s="45">
        <v>0</v>
      </c>
      <c r="O57" s="45">
        <v>8.2137039999999999</v>
      </c>
      <c r="P57" s="45">
        <v>5.9619099999999996</v>
      </c>
      <c r="Q57" s="45">
        <v>0</v>
      </c>
      <c r="R57" s="45">
        <v>0</v>
      </c>
      <c r="S57" s="45">
        <v>8.2137039999999999</v>
      </c>
      <c r="T57" s="45">
        <v>5.9619099999999996</v>
      </c>
    </row>
    <row r="58" spans="2:20" x14ac:dyDescent="0.25">
      <c r="B58" s="5"/>
      <c r="C58" s="49">
        <v>4</v>
      </c>
      <c r="D58" s="50" t="s">
        <v>27</v>
      </c>
      <c r="E58" s="51">
        <v>0</v>
      </c>
      <c r="F58" s="45">
        <v>0</v>
      </c>
      <c r="G58" s="45">
        <v>13.681668999999999</v>
      </c>
      <c r="H58" s="45">
        <v>0</v>
      </c>
      <c r="I58" s="45">
        <v>9.0687080000000009</v>
      </c>
      <c r="J58" s="45">
        <v>0</v>
      </c>
      <c r="K58" s="45">
        <v>13.681668999999999</v>
      </c>
      <c r="L58" s="45">
        <v>9.0687080000000009</v>
      </c>
      <c r="M58" s="45">
        <v>0</v>
      </c>
      <c r="N58" s="45">
        <v>0</v>
      </c>
      <c r="O58" s="45">
        <v>13.681668999999999</v>
      </c>
      <c r="P58" s="45">
        <v>9.0687080000000009</v>
      </c>
      <c r="Q58" s="45">
        <v>0</v>
      </c>
      <c r="R58" s="45">
        <v>0</v>
      </c>
      <c r="S58" s="45">
        <v>13.681668999999999</v>
      </c>
      <c r="T58" s="45">
        <v>9.0687080000000009</v>
      </c>
    </row>
    <row r="59" spans="2:20" x14ac:dyDescent="0.25">
      <c r="B59" s="5"/>
      <c r="C59" s="49">
        <v>5</v>
      </c>
      <c r="D59" s="50" t="s">
        <v>28</v>
      </c>
      <c r="E59" s="51">
        <v>0</v>
      </c>
      <c r="F59" s="45">
        <v>0.74373100000000003</v>
      </c>
      <c r="G59" s="45">
        <v>16.820333000000002</v>
      </c>
      <c r="H59" s="45">
        <v>0</v>
      </c>
      <c r="I59" s="45">
        <v>10.852040000000001</v>
      </c>
      <c r="J59" s="45">
        <v>0.74373100000000003</v>
      </c>
      <c r="K59" s="45">
        <v>16.820333000000002</v>
      </c>
      <c r="L59" s="45">
        <v>10.852040000000001</v>
      </c>
      <c r="M59" s="45">
        <v>0</v>
      </c>
      <c r="N59" s="45">
        <v>0.74373100000000003</v>
      </c>
      <c r="O59" s="45">
        <v>16.820333000000002</v>
      </c>
      <c r="P59" s="45">
        <v>10.852040000000001</v>
      </c>
      <c r="Q59" s="45">
        <v>0</v>
      </c>
      <c r="R59" s="45">
        <v>0.74373100000000003</v>
      </c>
      <c r="S59" s="45">
        <v>16.820333000000002</v>
      </c>
      <c r="T59" s="45">
        <v>10.852040000000001</v>
      </c>
    </row>
    <row r="60" spans="2:20" x14ac:dyDescent="0.25">
      <c r="B60" s="5"/>
      <c r="C60" s="49">
        <v>6</v>
      </c>
      <c r="D60" s="50" t="s">
        <v>29</v>
      </c>
      <c r="E60" s="51">
        <v>0.84967199999999998</v>
      </c>
      <c r="F60" s="45">
        <v>1.777801</v>
      </c>
      <c r="G60" s="45">
        <v>18.640295999999999</v>
      </c>
      <c r="H60" s="45">
        <v>0.84967199999999998</v>
      </c>
      <c r="I60" s="45">
        <v>11.88611</v>
      </c>
      <c r="J60" s="45">
        <v>1.777801</v>
      </c>
      <c r="K60" s="45">
        <v>18.640295999999999</v>
      </c>
      <c r="L60" s="45">
        <v>11.88611</v>
      </c>
      <c r="M60" s="45">
        <v>0.84967199999999998</v>
      </c>
      <c r="N60" s="45">
        <v>1.777801</v>
      </c>
      <c r="O60" s="45">
        <v>18.640295999999999</v>
      </c>
      <c r="P60" s="45">
        <v>11.88611</v>
      </c>
      <c r="Q60" s="45">
        <v>0.84967199999999998</v>
      </c>
      <c r="R60" s="45">
        <v>1.777801</v>
      </c>
      <c r="S60" s="45">
        <v>18.640295999999999</v>
      </c>
      <c r="T60" s="45">
        <v>11.88611</v>
      </c>
    </row>
    <row r="61" spans="2:20" x14ac:dyDescent="0.25">
      <c r="B61" s="5"/>
      <c r="C61" s="49">
        <v>7</v>
      </c>
      <c r="D61" s="50" t="s">
        <v>30</v>
      </c>
      <c r="E61" s="51">
        <v>4.3992649999999998</v>
      </c>
      <c r="F61" s="45">
        <v>3.7946149999999998</v>
      </c>
      <c r="G61" s="45">
        <v>22.189889999999998</v>
      </c>
      <c r="H61" s="45">
        <v>4.3992649999999998</v>
      </c>
      <c r="I61" s="45">
        <v>13.902924000000001</v>
      </c>
      <c r="J61" s="45">
        <v>3.7946149999999998</v>
      </c>
      <c r="K61" s="45">
        <v>22.189889999999998</v>
      </c>
      <c r="L61" s="45">
        <v>13.902924000000001</v>
      </c>
      <c r="M61" s="45">
        <v>4.3992649999999998</v>
      </c>
      <c r="N61" s="45">
        <v>3.7946149999999998</v>
      </c>
      <c r="O61" s="45">
        <v>22.189889999999998</v>
      </c>
      <c r="P61" s="45">
        <v>13.902924000000001</v>
      </c>
      <c r="Q61" s="45">
        <v>4.3992649999999998</v>
      </c>
      <c r="R61" s="45">
        <v>3.7946149999999998</v>
      </c>
      <c r="S61" s="45">
        <v>22.189889999999998</v>
      </c>
      <c r="T61" s="45">
        <v>13.902924000000001</v>
      </c>
    </row>
    <row r="62" spans="2:20" x14ac:dyDescent="0.25">
      <c r="B62" s="5"/>
      <c r="C62" s="49">
        <v>8</v>
      </c>
      <c r="D62" s="50" t="s">
        <v>31</v>
      </c>
      <c r="E62" s="51">
        <v>5.8335379999999999</v>
      </c>
      <c r="F62" s="45">
        <v>4.6095430000000004</v>
      </c>
      <c r="G62" s="45">
        <v>23.624161999999998</v>
      </c>
      <c r="H62" s="45">
        <v>5.8335379999999999</v>
      </c>
      <c r="I62" s="45">
        <v>14.717852000000001</v>
      </c>
      <c r="J62" s="45">
        <v>4.6095430000000004</v>
      </c>
      <c r="K62" s="45">
        <v>23.624161999999998</v>
      </c>
      <c r="L62" s="45">
        <v>14.717852000000001</v>
      </c>
      <c r="M62" s="45">
        <v>5.8335379999999999</v>
      </c>
      <c r="N62" s="45">
        <v>4.6095430000000004</v>
      </c>
      <c r="O62" s="45">
        <v>23.624161999999998</v>
      </c>
      <c r="P62" s="45">
        <v>14.717852000000001</v>
      </c>
      <c r="Q62" s="45">
        <v>5.8335379999999999</v>
      </c>
      <c r="R62" s="45">
        <v>4.6095430000000004</v>
      </c>
      <c r="S62" s="45">
        <v>23.624161999999998</v>
      </c>
      <c r="T62" s="45">
        <v>14.717852000000001</v>
      </c>
    </row>
    <row r="63" spans="2:20" x14ac:dyDescent="0.25">
      <c r="B63" s="5"/>
      <c r="C63" s="49">
        <v>9</v>
      </c>
      <c r="D63" s="50" t="s">
        <v>32</v>
      </c>
      <c r="E63" s="51">
        <v>7.320322</v>
      </c>
      <c r="F63" s="45">
        <v>5.454307</v>
      </c>
      <c r="G63" s="45">
        <v>25.110945999999998</v>
      </c>
      <c r="H63" s="45">
        <v>7.320322</v>
      </c>
      <c r="I63" s="45">
        <v>15.562616</v>
      </c>
      <c r="J63" s="45">
        <v>5.454307</v>
      </c>
      <c r="K63" s="45">
        <v>25.110945999999998</v>
      </c>
      <c r="L63" s="45">
        <v>15.562616</v>
      </c>
      <c r="M63" s="45">
        <v>7.320322</v>
      </c>
      <c r="N63" s="45">
        <v>5.454307</v>
      </c>
      <c r="O63" s="45">
        <v>25.110945999999998</v>
      </c>
      <c r="P63" s="45">
        <v>15.562616</v>
      </c>
      <c r="Q63" s="45">
        <v>7.320322</v>
      </c>
      <c r="R63" s="45">
        <v>5.454307</v>
      </c>
      <c r="S63" s="45">
        <v>25.110945999999998</v>
      </c>
      <c r="T63" s="45">
        <v>15.562616</v>
      </c>
    </row>
    <row r="64" spans="2:20" x14ac:dyDescent="0.25">
      <c r="B64" s="5"/>
      <c r="C64" s="49">
        <v>10</v>
      </c>
      <c r="D64" s="50" t="s">
        <v>33</v>
      </c>
      <c r="E64" s="51">
        <v>6.2914149999999998</v>
      </c>
      <c r="F64" s="45">
        <v>4.8697010000000001</v>
      </c>
      <c r="G64" s="45">
        <v>24.082039999999999</v>
      </c>
      <c r="H64" s="45">
        <v>6.2914149999999998</v>
      </c>
      <c r="I64" s="45">
        <v>14.978009999999999</v>
      </c>
      <c r="J64" s="45">
        <v>4.8697010000000001</v>
      </c>
      <c r="K64" s="45">
        <v>24.082039999999999</v>
      </c>
      <c r="L64" s="45">
        <v>14.978009999999999</v>
      </c>
      <c r="M64" s="45">
        <v>6.2914149999999998</v>
      </c>
      <c r="N64" s="45">
        <v>4.8697010000000001</v>
      </c>
      <c r="O64" s="45">
        <v>24.082039999999999</v>
      </c>
      <c r="P64" s="45">
        <v>14.978009999999999</v>
      </c>
      <c r="Q64" s="45">
        <v>6.2914149999999998</v>
      </c>
      <c r="R64" s="45">
        <v>4.8697010000000001</v>
      </c>
      <c r="S64" s="45">
        <v>24.082039999999999</v>
      </c>
      <c r="T64" s="45">
        <v>14.978009999999999</v>
      </c>
    </row>
    <row r="65" spans="2:20" x14ac:dyDescent="0.25">
      <c r="B65" s="5"/>
      <c r="C65" s="49">
        <v>11</v>
      </c>
      <c r="D65" s="50" t="s">
        <v>34</v>
      </c>
      <c r="E65" s="51">
        <v>10.550526</v>
      </c>
      <c r="F65" s="45">
        <v>7.28965</v>
      </c>
      <c r="G65" s="45">
        <v>28.341149999999999</v>
      </c>
      <c r="H65" s="45">
        <v>10.550526</v>
      </c>
      <c r="I65" s="45">
        <v>17.397959</v>
      </c>
      <c r="J65" s="45">
        <v>7.28965</v>
      </c>
      <c r="K65" s="45">
        <v>28.341149999999999</v>
      </c>
      <c r="L65" s="45">
        <v>17.397959</v>
      </c>
      <c r="M65" s="45">
        <v>10.550526</v>
      </c>
      <c r="N65" s="45">
        <v>7.28965</v>
      </c>
      <c r="O65" s="45">
        <v>28.341149999999999</v>
      </c>
      <c r="P65" s="45">
        <v>17.397959</v>
      </c>
      <c r="Q65" s="45">
        <v>10.550526</v>
      </c>
      <c r="R65" s="45">
        <v>7.28965</v>
      </c>
      <c r="S65" s="45">
        <v>28.341149999999999</v>
      </c>
      <c r="T65" s="45">
        <v>17.397959</v>
      </c>
    </row>
    <row r="66" spans="2:20" x14ac:dyDescent="0.25">
      <c r="B66" s="5"/>
      <c r="C66" s="49">
        <v>12</v>
      </c>
      <c r="D66" s="50" t="s">
        <v>35</v>
      </c>
      <c r="E66" s="51">
        <v>13.209768</v>
      </c>
      <c r="F66" s="45">
        <v>8.8005829999999996</v>
      </c>
      <c r="G66" s="45">
        <v>31.000392000000002</v>
      </c>
      <c r="H66" s="45">
        <v>13.209768</v>
      </c>
      <c r="I66" s="45">
        <v>18.908892000000002</v>
      </c>
      <c r="J66" s="45">
        <v>8.8005829999999996</v>
      </c>
      <c r="K66" s="45">
        <v>31.000392000000002</v>
      </c>
      <c r="L66" s="45">
        <v>18.908892000000002</v>
      </c>
      <c r="M66" s="45">
        <v>13.209768</v>
      </c>
      <c r="N66" s="45">
        <v>8.8005829999999996</v>
      </c>
      <c r="O66" s="45">
        <v>31.000392000000002</v>
      </c>
      <c r="P66" s="45">
        <v>18.908892000000002</v>
      </c>
      <c r="Q66" s="45">
        <v>13.209768</v>
      </c>
      <c r="R66" s="45">
        <v>8.8005829999999996</v>
      </c>
      <c r="S66" s="45">
        <v>31.000392000000002</v>
      </c>
      <c r="T66" s="45">
        <v>18.908892000000002</v>
      </c>
    </row>
    <row r="67" spans="2:20" x14ac:dyDescent="0.25">
      <c r="B67" s="5"/>
      <c r="C67" s="49">
        <v>13</v>
      </c>
      <c r="D67" s="50" t="s">
        <v>36</v>
      </c>
      <c r="E67" s="51">
        <v>12.146981</v>
      </c>
      <c r="F67" s="45">
        <v>8.1967269999999992</v>
      </c>
      <c r="G67" s="45">
        <v>29.937605000000001</v>
      </c>
      <c r="H67" s="45">
        <v>12.146981</v>
      </c>
      <c r="I67" s="45">
        <v>18.305036000000001</v>
      </c>
      <c r="J67" s="45">
        <v>8.1967269999999992</v>
      </c>
      <c r="K67" s="45">
        <v>29.937605000000001</v>
      </c>
      <c r="L67" s="45">
        <v>18.305036000000001</v>
      </c>
      <c r="M67" s="45">
        <v>12.146981</v>
      </c>
      <c r="N67" s="45">
        <v>8.1967269999999992</v>
      </c>
      <c r="O67" s="45">
        <v>29.937605000000001</v>
      </c>
      <c r="P67" s="45">
        <v>18.305036000000001</v>
      </c>
      <c r="Q67" s="45">
        <v>12.146981</v>
      </c>
      <c r="R67" s="45">
        <v>8.1967269999999992</v>
      </c>
      <c r="S67" s="45">
        <v>29.937605000000001</v>
      </c>
      <c r="T67" s="45">
        <v>18.305036000000001</v>
      </c>
    </row>
    <row r="68" spans="2:20" ht="15.75" thickBot="1" x14ac:dyDescent="0.3">
      <c r="B68" s="5"/>
      <c r="C68" s="52">
        <v>14</v>
      </c>
      <c r="D68" s="53" t="s">
        <v>37</v>
      </c>
      <c r="E68" s="54">
        <v>8.0094940000000001</v>
      </c>
      <c r="F68" s="48">
        <v>5.8458810000000003</v>
      </c>
      <c r="G68" s="48">
        <v>25.800118000000001</v>
      </c>
      <c r="H68" s="48">
        <v>8.0094940000000001</v>
      </c>
      <c r="I68" s="48">
        <v>15.954191</v>
      </c>
      <c r="J68" s="48">
        <v>5.8458810000000003</v>
      </c>
      <c r="K68" s="48">
        <v>25.800118000000001</v>
      </c>
      <c r="L68" s="48">
        <v>15.954191</v>
      </c>
      <c r="M68" s="48">
        <v>8.0094940000000001</v>
      </c>
      <c r="N68" s="48">
        <v>5.8458810000000003</v>
      </c>
      <c r="O68" s="48">
        <v>25.800118000000001</v>
      </c>
      <c r="P68" s="48">
        <v>15.954191</v>
      </c>
      <c r="Q68" s="48">
        <v>8.0094940000000001</v>
      </c>
      <c r="R68" s="48">
        <v>5.8458810000000003</v>
      </c>
      <c r="S68" s="48">
        <v>25.800118000000001</v>
      </c>
      <c r="T68" s="48">
        <v>15.954191</v>
      </c>
    </row>
    <row r="69" spans="2:20" ht="15.75" thickBot="1" x14ac:dyDescent="0.3">
      <c r="B69" s="5"/>
    </row>
    <row r="70" spans="2:20" x14ac:dyDescent="0.25">
      <c r="B70" s="19" t="s">
        <v>40</v>
      </c>
      <c r="C70" s="1"/>
      <c r="D70" s="9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2:20" ht="15.75" thickBot="1" x14ac:dyDescent="0.3">
      <c r="D71" s="2"/>
    </row>
    <row r="72" spans="2:20" ht="15.75" thickBot="1" x14ac:dyDescent="0.3">
      <c r="B72" s="20" t="s">
        <v>41</v>
      </c>
      <c r="D72" s="2"/>
    </row>
    <row r="73" spans="2:20" ht="51.75" thickBot="1" x14ac:dyDescent="0.3">
      <c r="B73" s="5"/>
      <c r="D73" s="21" t="s">
        <v>42</v>
      </c>
      <c r="E73" s="34" t="s">
        <v>1</v>
      </c>
      <c r="F73" s="34" t="s">
        <v>2</v>
      </c>
      <c r="G73" s="34" t="s">
        <v>3</v>
      </c>
      <c r="H73" s="34" t="s">
        <v>4</v>
      </c>
      <c r="I73" s="34" t="s">
        <v>5</v>
      </c>
      <c r="J73" s="34" t="s">
        <v>23</v>
      </c>
      <c r="K73" s="34" t="s">
        <v>7</v>
      </c>
      <c r="L73" s="34" t="s">
        <v>8</v>
      </c>
      <c r="M73" s="34" t="s">
        <v>9</v>
      </c>
      <c r="N73" s="34" t="s">
        <v>10</v>
      </c>
      <c r="O73" s="34" t="s">
        <v>11</v>
      </c>
      <c r="P73" s="34" t="s">
        <v>12</v>
      </c>
      <c r="Q73" s="34" t="s">
        <v>13</v>
      </c>
      <c r="R73" s="34" t="s">
        <v>14</v>
      </c>
      <c r="S73" s="34" t="s">
        <v>15</v>
      </c>
      <c r="T73" s="34" t="s">
        <v>16</v>
      </c>
    </row>
    <row r="74" spans="2:20" x14ac:dyDescent="0.25">
      <c r="B74" s="5"/>
      <c r="D74" s="18" t="s">
        <v>43</v>
      </c>
      <c r="E74" s="55">
        <v>55.484502998049166</v>
      </c>
      <c r="F74" s="55">
        <v>56.34621828223117</v>
      </c>
      <c r="G74" s="55">
        <v>52.527854260207029</v>
      </c>
      <c r="H74" s="55">
        <v>55.484502998049166</v>
      </c>
      <c r="I74" s="55">
        <v>56.834602568610343</v>
      </c>
      <c r="J74" s="55">
        <v>56.34621828223117</v>
      </c>
      <c r="K74" s="22">
        <v>49.979145166660508</v>
      </c>
      <c r="L74" s="22">
        <v>56.066761507713061</v>
      </c>
      <c r="M74" s="22">
        <v>55.484502998049166</v>
      </c>
      <c r="N74" s="22">
        <v>56.34621828223117</v>
      </c>
      <c r="O74" s="22">
        <v>50.313829301765431</v>
      </c>
      <c r="P74" s="22">
        <v>56.525895698482728</v>
      </c>
      <c r="Q74" s="22">
        <v>55.484502998049166</v>
      </c>
      <c r="R74" s="22">
        <v>56.34621828223117</v>
      </c>
      <c r="S74" s="22">
        <v>50.244635747924121</v>
      </c>
      <c r="T74" s="22">
        <v>56.582953224363528</v>
      </c>
    </row>
    <row r="75" spans="2:20" x14ac:dyDescent="0.25">
      <c r="D75" s="55" t="s">
        <v>44</v>
      </c>
      <c r="E75" s="55">
        <v>38.45366413500652</v>
      </c>
      <c r="F75" s="55">
        <v>39.050877921333509</v>
      </c>
      <c r="G75" s="55">
        <v>36.404551835412342</v>
      </c>
      <c r="H75" s="55">
        <v>38.45366413500652</v>
      </c>
      <c r="I75" s="55">
        <v>39.389353789413292</v>
      </c>
      <c r="J75" s="55">
        <v>39.050877921333509</v>
      </c>
      <c r="K75" s="22">
        <v>34.638163057188613</v>
      </c>
      <c r="L75" s="22">
        <v>38.857199752350922</v>
      </c>
      <c r="M75" s="22">
        <v>38.45366413500652</v>
      </c>
      <c r="N75" s="22">
        <v>39.050877921333509</v>
      </c>
      <c r="O75" s="22">
        <v>34.870116677158727</v>
      </c>
      <c r="P75" s="22">
        <v>39.175403773487695</v>
      </c>
      <c r="Q75" s="22">
        <v>38.45366413500652</v>
      </c>
      <c r="R75" s="22">
        <v>39.050877921333509</v>
      </c>
      <c r="S75" s="22">
        <v>34.822161923381536</v>
      </c>
      <c r="T75" s="22">
        <v>39.214947624798242</v>
      </c>
    </row>
    <row r="76" spans="2:20" x14ac:dyDescent="0.25">
      <c r="D76" s="55" t="s">
        <v>45</v>
      </c>
      <c r="E76" s="55">
        <v>139.50540737516798</v>
      </c>
      <c r="F76" s="55">
        <v>141.67202931941512</v>
      </c>
      <c r="G76" s="55">
        <v>132.07146700712596</v>
      </c>
      <c r="H76" s="55">
        <v>139.50540737516798</v>
      </c>
      <c r="I76" s="55">
        <v>142.89998028131436</v>
      </c>
      <c r="J76" s="55">
        <v>141.67202931941512</v>
      </c>
      <c r="K76" s="22">
        <v>125.66321459133876</v>
      </c>
      <c r="L76" s="22">
        <v>140.96938751735607</v>
      </c>
      <c r="M76" s="22">
        <v>139.50540737516798</v>
      </c>
      <c r="N76" s="22">
        <v>141.67202931941512</v>
      </c>
      <c r="O76" s="22">
        <v>126.50471526426466</v>
      </c>
      <c r="P76" s="22">
        <v>142.12379458351364</v>
      </c>
      <c r="Q76" s="22">
        <v>139.50540737516798</v>
      </c>
      <c r="R76" s="22">
        <v>141.67202931941512</v>
      </c>
      <c r="S76" s="22">
        <v>126.33074101209003</v>
      </c>
      <c r="T76" s="22">
        <v>142.26725506277756</v>
      </c>
    </row>
    <row r="77" spans="2:20" x14ac:dyDescent="0.25">
      <c r="D77" s="55" t="s">
        <v>46</v>
      </c>
      <c r="E77" s="55">
        <v>322.18805463796173</v>
      </c>
      <c r="F77" s="55">
        <v>327.19187293065085</v>
      </c>
      <c r="G77" s="55">
        <v>305.01935250276125</v>
      </c>
      <c r="H77" s="55">
        <v>322.18805463796173</v>
      </c>
      <c r="I77" s="55">
        <v>330.02782846132908</v>
      </c>
      <c r="J77" s="55">
        <v>327.19187293065085</v>
      </c>
      <c r="K77" s="22">
        <v>290.21947901886779</v>
      </c>
      <c r="L77" s="22">
        <v>325.56912009567361</v>
      </c>
      <c r="M77" s="22">
        <v>322.18805463796173</v>
      </c>
      <c r="N77" s="22">
        <v>327.19187293065085</v>
      </c>
      <c r="O77" s="22">
        <v>292.16292673095126</v>
      </c>
      <c r="P77" s="22">
        <v>328.2352258323881</v>
      </c>
      <c r="Q77" s="22">
        <v>322.18805463796173</v>
      </c>
      <c r="R77" s="22">
        <v>327.19187293065085</v>
      </c>
      <c r="S77" s="22">
        <v>291.76113280109661</v>
      </c>
      <c r="T77" s="22">
        <v>328.56654813452053</v>
      </c>
    </row>
    <row r="78" spans="2:20" x14ac:dyDescent="0.25">
      <c r="D78" s="55" t="s">
        <v>47</v>
      </c>
      <c r="E78" s="55">
        <v>959.21910455312593</v>
      </c>
      <c r="F78" s="55">
        <v>974.11648523799704</v>
      </c>
      <c r="G78" s="55">
        <v>908.10440041869788</v>
      </c>
      <c r="H78" s="55">
        <v>959.21910455312593</v>
      </c>
      <c r="I78" s="55">
        <v>982.55969933464166</v>
      </c>
      <c r="J78" s="55">
        <v>974.11648523799704</v>
      </c>
      <c r="K78" s="22">
        <v>864.04217903475478</v>
      </c>
      <c r="L78" s="22">
        <v>969.28522132591002</v>
      </c>
      <c r="M78" s="22">
        <v>959.21910455312593</v>
      </c>
      <c r="N78" s="22">
        <v>974.11648523799704</v>
      </c>
      <c r="O78" s="22">
        <v>869.8282165594087</v>
      </c>
      <c r="P78" s="22">
        <v>977.22275817931336</v>
      </c>
      <c r="Q78" s="22">
        <v>959.21910455312593</v>
      </c>
      <c r="R78" s="22">
        <v>974.11648523799704</v>
      </c>
      <c r="S78" s="22">
        <v>868.63199463850867</v>
      </c>
      <c r="T78" s="22">
        <v>978.20917178898981</v>
      </c>
    </row>
    <row r="79" spans="2:20" x14ac:dyDescent="0.25">
      <c r="D79" s="55" t="s">
        <v>48</v>
      </c>
      <c r="E79" s="55">
        <v>1724.2505585402705</v>
      </c>
      <c r="F79" s="55">
        <v>1751.0294423685309</v>
      </c>
      <c r="G79" s="55">
        <v>1632.3689886934446</v>
      </c>
      <c r="H79" s="55">
        <v>1724.2505585402705</v>
      </c>
      <c r="I79" s="55">
        <v>1766.2065969444886</v>
      </c>
      <c r="J79" s="55">
        <v>1751.0294423685309</v>
      </c>
      <c r="K79" s="22">
        <v>1553.1646552193074</v>
      </c>
      <c r="L79" s="22">
        <v>1742.3449724081956</v>
      </c>
      <c r="M79" s="22">
        <v>1724.2505585402705</v>
      </c>
      <c r="N79" s="22">
        <v>1751.0294423685309</v>
      </c>
      <c r="O79" s="22">
        <v>1563.5653847150645</v>
      </c>
      <c r="P79" s="22">
        <v>1756.6131435569457</v>
      </c>
      <c r="Q79" s="22">
        <v>1724.2505585402705</v>
      </c>
      <c r="R79" s="22">
        <v>1751.0294423685309</v>
      </c>
      <c r="S79" s="22">
        <v>1561.4151081979896</v>
      </c>
      <c r="T79" s="22">
        <v>1758.3862777755644</v>
      </c>
    </row>
    <row r="80" spans="2:20" x14ac:dyDescent="0.25">
      <c r="D80" s="55" t="s">
        <v>49</v>
      </c>
      <c r="E80" s="55">
        <v>2933.160550408249</v>
      </c>
      <c r="F80" s="55">
        <v>2978.714698696022</v>
      </c>
      <c r="G80" s="55">
        <v>2776.8587909862026</v>
      </c>
      <c r="H80" s="55">
        <v>2933.160550408249</v>
      </c>
      <c r="I80" s="55">
        <v>3004.5328901700818</v>
      </c>
      <c r="J80" s="55">
        <v>2978.714698696022</v>
      </c>
      <c r="K80" s="22">
        <v>2642.1225571963773</v>
      </c>
      <c r="L80" s="22">
        <v>2963.9413558296419</v>
      </c>
      <c r="M80" s="22">
        <v>2933.160550408249</v>
      </c>
      <c r="N80" s="22">
        <v>2978.714698696022</v>
      </c>
      <c r="O80" s="22">
        <v>2659.815466907974</v>
      </c>
      <c r="P80" s="22">
        <v>2988.2132556023867</v>
      </c>
      <c r="Q80" s="22">
        <v>2933.160550408249</v>
      </c>
      <c r="R80" s="22">
        <v>2978.714698696022</v>
      </c>
      <c r="S80" s="22">
        <v>2656.1575842289662</v>
      </c>
      <c r="T80" s="22">
        <v>2991.2295732221614</v>
      </c>
    </row>
    <row r="81" spans="2:20" x14ac:dyDescent="0.25">
      <c r="D81" s="55" t="s">
        <v>50</v>
      </c>
      <c r="E81" s="55">
        <v>4676.4890918095771</v>
      </c>
      <c r="F81" s="55">
        <v>4749.1184190807326</v>
      </c>
      <c r="G81" s="55">
        <v>4427.2891382420476</v>
      </c>
      <c r="H81" s="55">
        <v>4676.4890918095771</v>
      </c>
      <c r="I81" s="55">
        <v>4790.2816928680768</v>
      </c>
      <c r="J81" s="55">
        <v>4749.1184190807326</v>
      </c>
      <c r="K81" s="22">
        <v>4212.4722140535896</v>
      </c>
      <c r="L81" s="22">
        <v>4725.5645168729006</v>
      </c>
      <c r="M81" s="22">
        <v>4676.4890918095771</v>
      </c>
      <c r="N81" s="22">
        <v>4749.1184190807326</v>
      </c>
      <c r="O81" s="22">
        <v>4240.6809322081872</v>
      </c>
      <c r="P81" s="22">
        <v>4764.262458077972</v>
      </c>
      <c r="Q81" s="22">
        <v>4676.4890918095771</v>
      </c>
      <c r="R81" s="22">
        <v>4749.1184190807326</v>
      </c>
      <c r="S81" s="22">
        <v>4234.8489812619237</v>
      </c>
      <c r="T81" s="22">
        <v>4769.0715287728408</v>
      </c>
    </row>
    <row r="82" spans="2:20" x14ac:dyDescent="0.25">
      <c r="D82" s="55" t="s">
        <v>51</v>
      </c>
      <c r="E82" s="55">
        <v>10905.231128829966</v>
      </c>
      <c r="F82" s="55">
        <v>11074.597417315608</v>
      </c>
      <c r="G82" s="55">
        <v>10324.115031348374</v>
      </c>
      <c r="H82" s="55">
        <v>10905.231128829966</v>
      </c>
      <c r="I82" s="55">
        <v>11170.587166432417</v>
      </c>
      <c r="J82" s="55">
        <v>11074.597417315608</v>
      </c>
      <c r="K82" s="22">
        <v>9823.1776480532099</v>
      </c>
      <c r="L82" s="22">
        <v>11019.671437051456</v>
      </c>
      <c r="M82" s="22">
        <v>10905.231128829966</v>
      </c>
      <c r="N82" s="22">
        <v>11074.597417315608</v>
      </c>
      <c r="O82" s="22">
        <v>9888.9583192543232</v>
      </c>
      <c r="P82" s="22">
        <v>11109.912210581813</v>
      </c>
      <c r="Q82" s="22">
        <v>10905.231128829966</v>
      </c>
      <c r="R82" s="22">
        <v>11074.597417315608</v>
      </c>
      <c r="S82" s="22">
        <v>9875.3586354418658</v>
      </c>
      <c r="T82" s="22">
        <v>11121.126612329112</v>
      </c>
    </row>
    <row r="83" spans="2:20" x14ac:dyDescent="0.25">
      <c r="D83" s="55" t="s">
        <v>52</v>
      </c>
      <c r="E83" s="55">
        <v>9065.8510582698509</v>
      </c>
      <c r="F83" s="55">
        <v>9206.650416629489</v>
      </c>
      <c r="G83" s="55">
        <v>8582.7515324465621</v>
      </c>
      <c r="H83" s="55">
        <v>9065.8510582698509</v>
      </c>
      <c r="I83" s="55">
        <v>9286.4496210968809</v>
      </c>
      <c r="J83" s="55">
        <v>9206.650416629489</v>
      </c>
      <c r="K83" s="22">
        <v>8166.3070157900265</v>
      </c>
      <c r="L83" s="22">
        <v>9160.9887749437967</v>
      </c>
      <c r="M83" s="22">
        <v>9065.8510582698509</v>
      </c>
      <c r="N83" s="22">
        <v>9206.650416629489</v>
      </c>
      <c r="O83" s="22">
        <v>8220.992492931884</v>
      </c>
      <c r="P83" s="22">
        <v>9236.0086807618827</v>
      </c>
      <c r="Q83" s="22">
        <v>9065.8510582698509</v>
      </c>
      <c r="R83" s="22">
        <v>9206.650416629489</v>
      </c>
      <c r="S83" s="22">
        <v>8209.6866612235281</v>
      </c>
      <c r="T83" s="22">
        <v>9245.3315547796392</v>
      </c>
    </row>
    <row r="84" spans="2:20" x14ac:dyDescent="0.25">
      <c r="D84" s="55" t="s">
        <v>53</v>
      </c>
      <c r="E84" s="55">
        <v>27357.318340040267</v>
      </c>
      <c r="F84" s="55">
        <v>27782.197686056472</v>
      </c>
      <c r="G84" s="55">
        <v>25899.50622367924</v>
      </c>
      <c r="H84" s="55">
        <v>27357.318340040267</v>
      </c>
      <c r="I84" s="55">
        <v>28023.001580347791</v>
      </c>
      <c r="J84" s="55">
        <v>27782.197686056472</v>
      </c>
      <c r="K84" s="22">
        <v>24642.833778929053</v>
      </c>
      <c r="L84" s="22">
        <v>27644.408077613167</v>
      </c>
      <c r="M84" s="22">
        <v>27357.318340040267</v>
      </c>
      <c r="N84" s="22">
        <v>27782.197686056472</v>
      </c>
      <c r="O84" s="22">
        <v>24807.853918475921</v>
      </c>
      <c r="P84" s="22">
        <v>27870.789851603717</v>
      </c>
      <c r="Q84" s="22">
        <v>27357.318340040267</v>
      </c>
      <c r="R84" s="22">
        <v>27782.197686056472</v>
      </c>
      <c r="S84" s="22">
        <v>24773.737183581812</v>
      </c>
      <c r="T84" s="22">
        <v>27898.922768271837</v>
      </c>
    </row>
    <row r="85" spans="2:20" x14ac:dyDescent="0.25">
      <c r="D85" s="55" t="s">
        <v>54</v>
      </c>
      <c r="E85" s="55">
        <v>52497.068484148826</v>
      </c>
      <c r="F85" s="55">
        <v>53312.3867053309</v>
      </c>
      <c r="G85" s="55">
        <v>49699.613647443744</v>
      </c>
      <c r="H85" s="55">
        <v>52497.068484148826</v>
      </c>
      <c r="I85" s="55">
        <v>53774.475071329791</v>
      </c>
      <c r="J85" s="55">
        <v>53312.3867053309</v>
      </c>
      <c r="K85" s="22">
        <v>47288.133890027697</v>
      </c>
      <c r="L85" s="22">
        <v>53047.976633373473</v>
      </c>
      <c r="M85" s="22">
        <v>52497.068484148826</v>
      </c>
      <c r="N85" s="22">
        <v>53312.3867053309</v>
      </c>
      <c r="O85" s="22">
        <v>47604.797733295425</v>
      </c>
      <c r="P85" s="22">
        <v>53482.389807392472</v>
      </c>
      <c r="Q85" s="22">
        <v>52497.068484148826</v>
      </c>
      <c r="R85" s="22">
        <v>53312.3867053309</v>
      </c>
      <c r="S85" s="22">
        <v>47539.329746048665</v>
      </c>
      <c r="T85" s="22">
        <v>53536.375202986725</v>
      </c>
    </row>
    <row r="86" spans="2:20" x14ac:dyDescent="0.25">
      <c r="D86" s="55" t="s">
        <v>55</v>
      </c>
      <c r="E86" s="55">
        <v>134228.45077355884</v>
      </c>
      <c r="F86" s="55">
        <v>136313.11768690788</v>
      </c>
      <c r="G86" s="55">
        <v>127075.70796939061</v>
      </c>
      <c r="H86" s="55">
        <v>134228.45077355884</v>
      </c>
      <c r="I86" s="55">
        <v>137494.61995512017</v>
      </c>
      <c r="J86" s="55">
        <v>136313.11768690788</v>
      </c>
      <c r="K86" s="22">
        <v>120909.8552607296</v>
      </c>
      <c r="L86" s="22">
        <v>135637.05413988358</v>
      </c>
      <c r="M86" s="22">
        <v>134228.45077355884</v>
      </c>
      <c r="N86" s="22">
        <v>136313.11768690788</v>
      </c>
      <c r="O86" s="22">
        <v>121719.52517802529</v>
      </c>
      <c r="P86" s="22">
        <v>136747.79439696672</v>
      </c>
      <c r="Q86" s="22">
        <v>134228.45077355884</v>
      </c>
      <c r="R86" s="22">
        <v>136313.11768690788</v>
      </c>
      <c r="S86" s="22">
        <v>121552.13170716797</v>
      </c>
      <c r="T86" s="22">
        <v>136885.82831436925</v>
      </c>
    </row>
    <row r="87" spans="2:20" x14ac:dyDescent="0.25">
      <c r="D87" s="55" t="s">
        <v>56</v>
      </c>
      <c r="E87" s="55">
        <v>73193.328280609479</v>
      </c>
      <c r="F87" s="55">
        <v>74330.074692157417</v>
      </c>
      <c r="G87" s="55">
        <v>69293.014679766042</v>
      </c>
      <c r="H87" s="55">
        <v>73193.328280609479</v>
      </c>
      <c r="I87" s="55">
        <v>74974.335151718493</v>
      </c>
      <c r="J87" s="55">
        <v>74330.074692157417</v>
      </c>
      <c r="K87" s="22">
        <v>65930.841617095124</v>
      </c>
      <c r="L87" s="22">
        <v>73961.424522608926</v>
      </c>
      <c r="M87" s="22">
        <v>73193.328280609479</v>
      </c>
      <c r="N87" s="22">
        <v>74330.074692157417</v>
      </c>
      <c r="O87" s="22">
        <v>66372.345901127526</v>
      </c>
      <c r="P87" s="22">
        <v>74567.09921975882</v>
      </c>
      <c r="Q87" s="22">
        <v>73193.328280609479</v>
      </c>
      <c r="R87" s="22">
        <v>74330.074692157417</v>
      </c>
      <c r="S87" s="22">
        <v>66281.068044653133</v>
      </c>
      <c r="T87" s="22">
        <v>74642.367627999221</v>
      </c>
    </row>
    <row r="88" spans="2:20" x14ac:dyDescent="0.25">
      <c r="D88" s="55" t="s">
        <v>57</v>
      </c>
      <c r="E88" s="55">
        <v>368325.43008611945</v>
      </c>
      <c r="F88" s="55">
        <v>374045.79587310832</v>
      </c>
      <c r="G88" s="55">
        <v>348698.16735263914</v>
      </c>
      <c r="H88" s="55">
        <v>368325.43008611945</v>
      </c>
      <c r="I88" s="55">
        <v>377287.86064089107</v>
      </c>
      <c r="J88" s="55">
        <v>374045.79587310832</v>
      </c>
      <c r="K88" s="22">
        <v>331778.94987171603</v>
      </c>
      <c r="L88" s="22">
        <v>372190.66460035497</v>
      </c>
      <c r="M88" s="22">
        <v>368325.43008611945</v>
      </c>
      <c r="N88" s="22">
        <v>374045.79587310832</v>
      </c>
      <c r="O88" s="22">
        <v>334000.69957378792</v>
      </c>
      <c r="P88" s="22">
        <v>375238.5570594155</v>
      </c>
      <c r="Q88" s="22">
        <v>368325.43008611945</v>
      </c>
      <c r="R88" s="22">
        <v>374045.79587310832</v>
      </c>
      <c r="S88" s="22">
        <v>333541.3686957825</v>
      </c>
      <c r="T88" s="22">
        <v>375617.32476254215</v>
      </c>
    </row>
    <row r="89" spans="2:20" x14ac:dyDescent="0.25">
      <c r="D89" s="55" t="s">
        <v>58</v>
      </c>
      <c r="E89" s="55">
        <v>691900.16959627252</v>
      </c>
      <c r="F89" s="55">
        <v>702645.88991551544</v>
      </c>
      <c r="G89" s="55">
        <v>655030.31130049739</v>
      </c>
      <c r="H89" s="55">
        <v>691900.16959627252</v>
      </c>
      <c r="I89" s="55">
        <v>708736.11605642166</v>
      </c>
      <c r="J89" s="55">
        <v>702645.88991551544</v>
      </c>
      <c r="K89" s="22">
        <v>623247.52225508774</v>
      </c>
      <c r="L89" s="22">
        <v>699161.02154261677</v>
      </c>
      <c r="M89" s="22">
        <v>691900.16959627252</v>
      </c>
      <c r="N89" s="22">
        <v>702645.88991551544</v>
      </c>
      <c r="O89" s="22">
        <v>627421.08419270522</v>
      </c>
      <c r="P89" s="22">
        <v>704886.49455392128</v>
      </c>
      <c r="Q89" s="22">
        <v>691900.16959627252</v>
      </c>
      <c r="R89" s="22">
        <v>702645.88991551544</v>
      </c>
      <c r="S89" s="22">
        <v>626558.23007937812</v>
      </c>
      <c r="T89" s="22">
        <v>705598.0105574989</v>
      </c>
    </row>
    <row r="90" spans="2:20" x14ac:dyDescent="0.25">
      <c r="D90" s="55" t="s">
        <v>59</v>
      </c>
      <c r="E90" s="55">
        <v>1939349.1403721946</v>
      </c>
      <c r="F90" s="55">
        <v>1969468.6639386704</v>
      </c>
      <c r="G90" s="55">
        <v>1836005.4339625274</v>
      </c>
      <c r="H90" s="55">
        <v>1939349.1403721946</v>
      </c>
      <c r="I90" s="55">
        <v>1986539.1538012908</v>
      </c>
      <c r="J90" s="55">
        <v>1969468.6639386704</v>
      </c>
      <c r="K90" s="22">
        <v>1746920.436845368</v>
      </c>
      <c r="L90" s="22">
        <v>1959700.8147889371</v>
      </c>
      <c r="M90" s="22">
        <v>1939349.1403721946</v>
      </c>
      <c r="N90" s="22">
        <v>1969468.6639386704</v>
      </c>
      <c r="O90" s="22">
        <v>1758618.6472399852</v>
      </c>
      <c r="P90" s="22">
        <v>1975748.9264250088</v>
      </c>
      <c r="Q90" s="22">
        <v>1939349.1403721946</v>
      </c>
      <c r="R90" s="22">
        <v>1969468.6639386704</v>
      </c>
      <c r="S90" s="22">
        <v>1756200.1258166942</v>
      </c>
      <c r="T90" s="22">
        <v>1977743.2574145568</v>
      </c>
    </row>
    <row r="91" spans="2:20" x14ac:dyDescent="0.25">
      <c r="D91" s="55" t="s">
        <v>60</v>
      </c>
      <c r="E91" s="55">
        <v>218763.86033300313</v>
      </c>
      <c r="F91" s="55">
        <v>222161.42455165056</v>
      </c>
      <c r="G91" s="55">
        <v>207106.40903418208</v>
      </c>
      <c r="H91" s="55">
        <v>218763.86033300313</v>
      </c>
      <c r="I91" s="55">
        <v>224087.02225986184</v>
      </c>
      <c r="J91" s="55">
        <v>222161.42455165056</v>
      </c>
      <c r="K91" s="22">
        <v>197057.37894393021</v>
      </c>
      <c r="L91" s="22">
        <v>221059.58458758093</v>
      </c>
      <c r="M91" s="22">
        <v>218763.86033300313</v>
      </c>
      <c r="N91" s="22">
        <v>222161.42455165056</v>
      </c>
      <c r="O91" s="22">
        <v>198376.96890926419</v>
      </c>
      <c r="P91" s="22">
        <v>222869.85524977237</v>
      </c>
      <c r="Q91" s="22">
        <v>218763.86033300313</v>
      </c>
      <c r="R91" s="22">
        <v>222161.42455165056</v>
      </c>
      <c r="S91" s="22">
        <v>198104.15311150858</v>
      </c>
      <c r="T91" s="22">
        <v>223094.82121230738</v>
      </c>
    </row>
    <row r="92" spans="2:20" x14ac:dyDescent="0.25">
      <c r="D92" s="55" t="s">
        <v>61</v>
      </c>
      <c r="E92" s="55">
        <v>887848.01940080151</v>
      </c>
      <c r="F92" s="55">
        <v>901636.95445488859</v>
      </c>
      <c r="G92" s="55">
        <v>840536.52548601758</v>
      </c>
      <c r="H92" s="55">
        <v>887848.01940080151</v>
      </c>
      <c r="I92" s="55">
        <v>909451.94779426232</v>
      </c>
      <c r="J92" s="55">
        <v>901636.95445488859</v>
      </c>
      <c r="K92" s="22">
        <v>799752.77149233664</v>
      </c>
      <c r="L92" s="22">
        <v>897165.16268678429</v>
      </c>
      <c r="M92" s="22">
        <v>887848.01940080151</v>
      </c>
      <c r="N92" s="22">
        <v>901636.95445488859</v>
      </c>
      <c r="O92" s="22">
        <v>805108.29655648337</v>
      </c>
      <c r="P92" s="22">
        <v>904512.10390257509</v>
      </c>
      <c r="Q92" s="22">
        <v>887848.01940080151</v>
      </c>
      <c r="R92" s="22">
        <v>901636.95445488859</v>
      </c>
      <c r="S92" s="22">
        <v>804001.08001107292</v>
      </c>
      <c r="T92" s="22">
        <v>905425.12300895422</v>
      </c>
    </row>
    <row r="93" spans="2:20" x14ac:dyDescent="0.25">
      <c r="D93" s="55" t="s">
        <v>62</v>
      </c>
      <c r="E93" s="55">
        <v>2068601.0006845267</v>
      </c>
      <c r="F93" s="55">
        <v>2100727.9010413121</v>
      </c>
      <c r="G93" s="55">
        <v>1958369.7431748775</v>
      </c>
      <c r="H93" s="55">
        <v>2068601.0006845267</v>
      </c>
      <c r="I93" s="55">
        <v>2118936.0883536874</v>
      </c>
      <c r="J93" s="55">
        <v>2100727.9010413121</v>
      </c>
      <c r="K93" s="22">
        <v>1863347.4955835189</v>
      </c>
      <c r="L93" s="22">
        <v>2090309.0537563944</v>
      </c>
      <c r="M93" s="22">
        <v>2068601.0006845267</v>
      </c>
      <c r="N93" s="22">
        <v>2100727.9010413121</v>
      </c>
      <c r="O93" s="22">
        <v>1875825.3569570929</v>
      </c>
      <c r="P93" s="22">
        <v>2107426.7243698984</v>
      </c>
      <c r="Q93" s="22">
        <v>2068601.0006845267</v>
      </c>
      <c r="R93" s="22">
        <v>2100727.9010413121</v>
      </c>
      <c r="S93" s="22">
        <v>1873245.6482639809</v>
      </c>
      <c r="T93" s="22">
        <v>2109553.9715967104</v>
      </c>
    </row>
    <row r="94" spans="2:20" ht="15.75" thickBot="1" x14ac:dyDescent="0.3">
      <c r="D94" s="47" t="s">
        <v>63</v>
      </c>
      <c r="E94" s="47">
        <v>6588226.135182905</v>
      </c>
      <c r="F94" s="47">
        <v>6690546.1497738995</v>
      </c>
      <c r="G94" s="47">
        <v>6237153.8639238104</v>
      </c>
      <c r="H94" s="47">
        <v>6588226.135182905</v>
      </c>
      <c r="I94" s="47">
        <v>6748536.8669233173</v>
      </c>
      <c r="J94" s="47">
        <v>6690546.1497738995</v>
      </c>
      <c r="K94" s="47">
        <v>5934520.3184512686</v>
      </c>
      <c r="L94" s="47">
        <v>6657363.4712591656</v>
      </c>
      <c r="M94" s="47">
        <v>6588226.135182905</v>
      </c>
      <c r="N94" s="47">
        <v>6690546.1497738995</v>
      </c>
      <c r="O94" s="47">
        <v>5974260.6900286609</v>
      </c>
      <c r="P94" s="47">
        <v>6711881.0340332445</v>
      </c>
      <c r="Q94" s="47">
        <v>6588226.135182905</v>
      </c>
      <c r="R94" s="47">
        <v>6690546.1497738995</v>
      </c>
      <c r="S94" s="47">
        <v>5966044.6521230936</v>
      </c>
      <c r="T94" s="47">
        <v>6718656.0407991875</v>
      </c>
    </row>
    <row r="95" spans="2:20" ht="15.75" thickBot="1" x14ac:dyDescent="0.3"/>
    <row r="96" spans="2:20" x14ac:dyDescent="0.25">
      <c r="B96" s="23" t="s">
        <v>64</v>
      </c>
      <c r="C96" s="1"/>
      <c r="D96" s="1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</row>
    <row r="97" spans="2:20" ht="15.75" thickBot="1" x14ac:dyDescent="0.3"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5.75" thickBot="1" x14ac:dyDescent="0.3">
      <c r="B98" s="24" t="s">
        <v>65</v>
      </c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51.75" thickBot="1" x14ac:dyDescent="0.3">
      <c r="C99" s="25" t="s">
        <v>21</v>
      </c>
      <c r="D99" s="26" t="s">
        <v>22</v>
      </c>
      <c r="E99" s="34" t="s">
        <v>1</v>
      </c>
      <c r="F99" s="34" t="s">
        <v>2</v>
      </c>
      <c r="G99" s="34" t="s">
        <v>3</v>
      </c>
      <c r="H99" s="34" t="s">
        <v>4</v>
      </c>
      <c r="I99" s="34" t="s">
        <v>5</v>
      </c>
      <c r="J99" s="34" t="s">
        <v>23</v>
      </c>
      <c r="K99" s="34" t="s">
        <v>7</v>
      </c>
      <c r="L99" s="34" t="s">
        <v>8</v>
      </c>
      <c r="M99" s="34" t="s">
        <v>9</v>
      </c>
      <c r="N99" s="34" t="s">
        <v>10</v>
      </c>
      <c r="O99" s="34" t="s">
        <v>11</v>
      </c>
      <c r="P99" s="34" t="s">
        <v>12</v>
      </c>
      <c r="Q99" s="34" t="s">
        <v>13</v>
      </c>
      <c r="R99" s="34" t="s">
        <v>14</v>
      </c>
      <c r="S99" s="34" t="s">
        <v>15</v>
      </c>
      <c r="T99" s="34" t="s">
        <v>16</v>
      </c>
    </row>
    <row r="100" spans="2:20" x14ac:dyDescent="0.25">
      <c r="C100" s="27">
        <v>1</v>
      </c>
      <c r="D100" s="28" t="s">
        <v>66</v>
      </c>
      <c r="E100" s="29">
        <v>2.704088</v>
      </c>
      <c r="F100" s="29">
        <v>1.5364139999999999</v>
      </c>
      <c r="G100" s="29">
        <v>0.46139799999999997</v>
      </c>
      <c r="H100" s="29">
        <v>2.704088</v>
      </c>
      <c r="I100" s="29">
        <v>0.262158</v>
      </c>
      <c r="J100" s="29">
        <v>1.5364139999999999</v>
      </c>
      <c r="K100" s="29">
        <v>0.46139799999999997</v>
      </c>
      <c r="L100" s="29">
        <v>0.262158</v>
      </c>
      <c r="M100" s="29">
        <v>2.704088</v>
      </c>
      <c r="N100" s="29">
        <v>1.5364139999999999</v>
      </c>
      <c r="O100" s="29">
        <v>0.46139799999999997</v>
      </c>
      <c r="P100" s="29">
        <v>0.262158</v>
      </c>
      <c r="Q100" s="29">
        <v>2.704088</v>
      </c>
      <c r="R100" s="29">
        <v>1.5364139999999999</v>
      </c>
      <c r="S100" s="29">
        <v>0.46139799999999997</v>
      </c>
      <c r="T100" s="29">
        <v>0.262158</v>
      </c>
    </row>
    <row r="101" spans="2:20" x14ac:dyDescent="0.25">
      <c r="C101" s="56">
        <v>2</v>
      </c>
      <c r="D101" s="57" t="s">
        <v>67</v>
      </c>
      <c r="E101" s="58">
        <v>3.145057</v>
      </c>
      <c r="F101" s="58">
        <v>1.786964</v>
      </c>
      <c r="G101" s="58">
        <v>0.90164900000000003</v>
      </c>
      <c r="H101" s="58">
        <v>3.145057</v>
      </c>
      <c r="I101" s="58">
        <v>0.51230100000000001</v>
      </c>
      <c r="J101" s="58">
        <v>1.786964</v>
      </c>
      <c r="K101" s="58">
        <v>0.90164900000000003</v>
      </c>
      <c r="L101" s="58">
        <v>0.51230100000000001</v>
      </c>
      <c r="M101" s="58">
        <v>3.145057</v>
      </c>
      <c r="N101" s="58">
        <v>1.786964</v>
      </c>
      <c r="O101" s="58">
        <v>0.90164900000000003</v>
      </c>
      <c r="P101" s="58">
        <v>0.51230100000000001</v>
      </c>
      <c r="Q101" s="58">
        <v>3.145057</v>
      </c>
      <c r="R101" s="58">
        <v>1.786964</v>
      </c>
      <c r="S101" s="58">
        <v>0.90164900000000003</v>
      </c>
      <c r="T101" s="58">
        <v>0.51230100000000001</v>
      </c>
    </row>
    <row r="102" spans="2:20" x14ac:dyDescent="0.25">
      <c r="C102" s="56">
        <v>3</v>
      </c>
      <c r="D102" s="57" t="s">
        <v>68</v>
      </c>
      <c r="E102" s="58">
        <v>3.1741459999999999</v>
      </c>
      <c r="F102" s="58">
        <v>1.8034920000000001</v>
      </c>
      <c r="G102" s="58">
        <v>0.94829200000000002</v>
      </c>
      <c r="H102" s="58">
        <v>3.1741459999999999</v>
      </c>
      <c r="I102" s="58">
        <v>0.538802</v>
      </c>
      <c r="J102" s="58">
        <v>1.8034920000000001</v>
      </c>
      <c r="K102" s="58">
        <v>0.94829200000000002</v>
      </c>
      <c r="L102" s="58">
        <v>0.538802</v>
      </c>
      <c r="M102" s="58">
        <v>3.1741459999999999</v>
      </c>
      <c r="N102" s="58">
        <v>1.8034920000000001</v>
      </c>
      <c r="O102" s="58">
        <v>0.94829200000000002</v>
      </c>
      <c r="P102" s="58">
        <v>0.538802</v>
      </c>
      <c r="Q102" s="58">
        <v>3.1741459999999999</v>
      </c>
      <c r="R102" s="58">
        <v>1.8034920000000001</v>
      </c>
      <c r="S102" s="58">
        <v>0.94829200000000002</v>
      </c>
      <c r="T102" s="58">
        <v>0.538802</v>
      </c>
    </row>
    <row r="103" spans="2:20" x14ac:dyDescent="0.25">
      <c r="C103" s="56">
        <v>4</v>
      </c>
      <c r="D103" s="57" t="s">
        <v>69</v>
      </c>
      <c r="E103" s="58">
        <v>3.0956730000000001</v>
      </c>
      <c r="F103" s="58">
        <v>1.7589049999999999</v>
      </c>
      <c r="G103" s="58">
        <v>0.85226500000000005</v>
      </c>
      <c r="H103" s="58">
        <v>3.0956730000000001</v>
      </c>
      <c r="I103" s="58">
        <v>0.48424200000000001</v>
      </c>
      <c r="J103" s="58">
        <v>1.7589049999999999</v>
      </c>
      <c r="K103" s="58">
        <v>0.85226500000000005</v>
      </c>
      <c r="L103" s="58">
        <v>0.48424200000000001</v>
      </c>
      <c r="M103" s="58">
        <v>3.0956730000000001</v>
      </c>
      <c r="N103" s="58">
        <v>1.7589049999999999</v>
      </c>
      <c r="O103" s="58">
        <v>0.85226500000000005</v>
      </c>
      <c r="P103" s="58">
        <v>0.48424200000000001</v>
      </c>
      <c r="Q103" s="58">
        <v>3.0956730000000001</v>
      </c>
      <c r="R103" s="58">
        <v>1.7589049999999999</v>
      </c>
      <c r="S103" s="58">
        <v>0.85226500000000005</v>
      </c>
      <c r="T103" s="58">
        <v>0.48424200000000001</v>
      </c>
    </row>
    <row r="104" spans="2:20" x14ac:dyDescent="0.25">
      <c r="C104" s="56">
        <v>5</v>
      </c>
      <c r="D104" s="57" t="s">
        <v>70</v>
      </c>
      <c r="E104" s="58">
        <v>3.756904</v>
      </c>
      <c r="F104" s="58">
        <v>2.1346039999999999</v>
      </c>
      <c r="G104" s="58">
        <v>1.513496</v>
      </c>
      <c r="H104" s="58">
        <v>3.756904</v>
      </c>
      <c r="I104" s="58">
        <v>0.85994099999999996</v>
      </c>
      <c r="J104" s="58">
        <v>2.1346039999999999</v>
      </c>
      <c r="K104" s="58">
        <v>1.513496</v>
      </c>
      <c r="L104" s="58">
        <v>0.85994099999999996</v>
      </c>
      <c r="M104" s="58">
        <v>3.756904</v>
      </c>
      <c r="N104" s="58">
        <v>2.1346039999999999</v>
      </c>
      <c r="O104" s="58">
        <v>1.513496</v>
      </c>
      <c r="P104" s="58">
        <v>0.85994099999999996</v>
      </c>
      <c r="Q104" s="58">
        <v>3.756904</v>
      </c>
      <c r="R104" s="58">
        <v>2.1346039999999999</v>
      </c>
      <c r="S104" s="58">
        <v>1.513496</v>
      </c>
      <c r="T104" s="58">
        <v>0.85994099999999996</v>
      </c>
    </row>
    <row r="105" spans="2:20" x14ac:dyDescent="0.25">
      <c r="C105" s="56">
        <v>6</v>
      </c>
      <c r="D105" s="57" t="s">
        <v>71</v>
      </c>
      <c r="E105" s="58">
        <v>4.7620399999999998</v>
      </c>
      <c r="F105" s="58">
        <v>2.705705</v>
      </c>
      <c r="G105" s="58">
        <v>2.5187330000000001</v>
      </c>
      <c r="H105" s="58">
        <v>4.7579370000000001</v>
      </c>
      <c r="I105" s="58">
        <v>1.431098</v>
      </c>
      <c r="J105" s="58">
        <v>2.705705</v>
      </c>
      <c r="K105" s="58">
        <v>2.5187330000000001</v>
      </c>
      <c r="L105" s="58">
        <v>1.431098</v>
      </c>
      <c r="M105" s="58">
        <v>4.1174189999999999</v>
      </c>
      <c r="N105" s="58">
        <v>2.705705</v>
      </c>
      <c r="O105" s="58">
        <v>2.5187330000000001</v>
      </c>
      <c r="P105" s="58">
        <v>1.431098</v>
      </c>
      <c r="Q105" s="58">
        <v>4.7620399999999998</v>
      </c>
      <c r="R105" s="58">
        <v>2.705705</v>
      </c>
      <c r="S105" s="58">
        <v>2.5187330000000001</v>
      </c>
      <c r="T105" s="58">
        <v>1.431098</v>
      </c>
    </row>
    <row r="106" spans="2:20" x14ac:dyDescent="0.25">
      <c r="C106" s="56">
        <v>7</v>
      </c>
      <c r="D106" s="57" t="s">
        <v>72</v>
      </c>
      <c r="E106" s="58">
        <v>3.1130140000000002</v>
      </c>
      <c r="F106" s="58">
        <v>1.7687580000000001</v>
      </c>
      <c r="G106" s="58">
        <v>0.86968299999999998</v>
      </c>
      <c r="H106" s="58">
        <v>3.1130140000000002</v>
      </c>
      <c r="I106" s="58">
        <v>0.49413800000000002</v>
      </c>
      <c r="J106" s="58">
        <v>1.7687580000000001</v>
      </c>
      <c r="K106" s="58">
        <v>0.86968299999999998</v>
      </c>
      <c r="L106" s="58">
        <v>0.49413800000000002</v>
      </c>
      <c r="M106" s="58">
        <v>3.1130140000000002</v>
      </c>
      <c r="N106" s="58">
        <v>1.7687580000000001</v>
      </c>
      <c r="O106" s="58">
        <v>0.86968299999999998</v>
      </c>
      <c r="P106" s="58">
        <v>0.49413800000000002</v>
      </c>
      <c r="Q106" s="58">
        <v>3.1130140000000002</v>
      </c>
      <c r="R106" s="58">
        <v>1.7687580000000001</v>
      </c>
      <c r="S106" s="58">
        <v>0.86968299999999998</v>
      </c>
      <c r="T106" s="58">
        <v>0.49413800000000002</v>
      </c>
    </row>
    <row r="107" spans="2:20" x14ac:dyDescent="0.25">
      <c r="C107" s="56">
        <v>8</v>
      </c>
      <c r="D107" s="57" t="s">
        <v>73</v>
      </c>
      <c r="E107" s="58">
        <v>3.576953</v>
      </c>
      <c r="F107" s="58">
        <v>2.0323600000000002</v>
      </c>
      <c r="G107" s="58">
        <v>1.3421350000000001</v>
      </c>
      <c r="H107" s="58">
        <v>3.576953</v>
      </c>
      <c r="I107" s="58">
        <v>0.76257699999999995</v>
      </c>
      <c r="J107" s="58">
        <v>2.0323600000000002</v>
      </c>
      <c r="K107" s="58">
        <v>1.3421350000000001</v>
      </c>
      <c r="L107" s="58">
        <v>0.76257699999999995</v>
      </c>
      <c r="M107" s="58">
        <v>2.807023</v>
      </c>
      <c r="N107" s="58">
        <v>2.0323600000000002</v>
      </c>
      <c r="O107" s="58">
        <v>1.3421350000000001</v>
      </c>
      <c r="P107" s="58">
        <v>0.76257699999999995</v>
      </c>
      <c r="Q107" s="58">
        <v>3.576953</v>
      </c>
      <c r="R107" s="58">
        <v>2.0323600000000002</v>
      </c>
      <c r="S107" s="58">
        <v>1.3421350000000001</v>
      </c>
      <c r="T107" s="58">
        <v>0.76257699999999995</v>
      </c>
    </row>
    <row r="108" spans="2:20" x14ac:dyDescent="0.25">
      <c r="C108" s="56">
        <v>9</v>
      </c>
      <c r="D108" s="57" t="s">
        <v>74</v>
      </c>
      <c r="E108" s="58">
        <v>2.0293800000000002</v>
      </c>
      <c r="F108" s="58">
        <v>1.153057</v>
      </c>
      <c r="G108" s="58">
        <v>-0.21382100000000001</v>
      </c>
      <c r="H108" s="58">
        <v>2.0293800000000002</v>
      </c>
      <c r="I108" s="58">
        <v>-0.121489</v>
      </c>
      <c r="J108" s="58">
        <v>1.153057</v>
      </c>
      <c r="K108" s="58">
        <v>-0.21382100000000001</v>
      </c>
      <c r="L108" s="58">
        <v>-0.121489</v>
      </c>
      <c r="M108" s="58">
        <v>2.0293800000000002</v>
      </c>
      <c r="N108" s="58">
        <v>1.153057</v>
      </c>
      <c r="O108" s="58">
        <v>-0.21382100000000001</v>
      </c>
      <c r="P108" s="58">
        <v>-0.121489</v>
      </c>
      <c r="Q108" s="58">
        <v>2.0293800000000002</v>
      </c>
      <c r="R108" s="58">
        <v>1.153057</v>
      </c>
      <c r="S108" s="58">
        <v>-0.21382100000000001</v>
      </c>
      <c r="T108" s="58">
        <v>-0.121489</v>
      </c>
    </row>
    <row r="109" spans="2:20" x14ac:dyDescent="0.25">
      <c r="C109" s="56">
        <v>10</v>
      </c>
      <c r="D109" s="57" t="s">
        <v>75</v>
      </c>
      <c r="E109" s="58">
        <v>1.7725869999999999</v>
      </c>
      <c r="F109" s="58">
        <v>1.007152</v>
      </c>
      <c r="G109" s="58">
        <v>-0.47053699999999998</v>
      </c>
      <c r="H109" s="58">
        <v>1.7725869999999999</v>
      </c>
      <c r="I109" s="58">
        <v>-0.26735100000000001</v>
      </c>
      <c r="J109" s="58">
        <v>1.007152</v>
      </c>
      <c r="K109" s="58">
        <v>-0.47053699999999998</v>
      </c>
      <c r="L109" s="58">
        <v>-0.26735100000000001</v>
      </c>
      <c r="M109" s="58">
        <v>1.7725869999999999</v>
      </c>
      <c r="N109" s="58">
        <v>1.007152</v>
      </c>
      <c r="O109" s="58">
        <v>-0.47053699999999998</v>
      </c>
      <c r="P109" s="58">
        <v>-0.26735100000000001</v>
      </c>
      <c r="Q109" s="58">
        <v>1.7725869999999999</v>
      </c>
      <c r="R109" s="58">
        <v>1.007152</v>
      </c>
      <c r="S109" s="58">
        <v>-0.47053699999999998</v>
      </c>
      <c r="T109" s="58">
        <v>-0.26735100000000001</v>
      </c>
    </row>
    <row r="110" spans="2:20" x14ac:dyDescent="0.25">
      <c r="C110" s="56">
        <v>11</v>
      </c>
      <c r="D110" s="57" t="s">
        <v>76</v>
      </c>
      <c r="E110" s="58">
        <v>1.9038390000000001</v>
      </c>
      <c r="F110" s="58">
        <v>1.0817270000000001</v>
      </c>
      <c r="G110" s="58">
        <v>-0.33956900000000001</v>
      </c>
      <c r="H110" s="58">
        <v>1.9038390000000001</v>
      </c>
      <c r="I110" s="58">
        <v>-0.192937</v>
      </c>
      <c r="J110" s="58">
        <v>1.0817270000000001</v>
      </c>
      <c r="K110" s="58">
        <v>-0.33956900000000001</v>
      </c>
      <c r="L110" s="58">
        <v>-0.192937</v>
      </c>
      <c r="M110" s="58">
        <v>1.9038390000000001</v>
      </c>
      <c r="N110" s="58">
        <v>1.0817270000000001</v>
      </c>
      <c r="O110" s="58">
        <v>-0.33956900000000001</v>
      </c>
      <c r="P110" s="58">
        <v>-0.192937</v>
      </c>
      <c r="Q110" s="58">
        <v>1.9038390000000001</v>
      </c>
      <c r="R110" s="58">
        <v>1.0817270000000001</v>
      </c>
      <c r="S110" s="58">
        <v>-0.33956900000000001</v>
      </c>
      <c r="T110" s="58">
        <v>-0.192937</v>
      </c>
    </row>
    <row r="111" spans="2:20" x14ac:dyDescent="0.25">
      <c r="C111" s="56">
        <v>12</v>
      </c>
      <c r="D111" s="57" t="s">
        <v>77</v>
      </c>
      <c r="E111" s="58">
        <v>0.99573800000000001</v>
      </c>
      <c r="F111" s="58">
        <v>0.56576000000000004</v>
      </c>
      <c r="G111" s="58">
        <v>-1.2476700000000001</v>
      </c>
      <c r="H111" s="58">
        <v>0.99573800000000001</v>
      </c>
      <c r="I111" s="58">
        <v>-0.70890399999999998</v>
      </c>
      <c r="J111" s="58">
        <v>0.56576000000000004</v>
      </c>
      <c r="K111" s="58">
        <v>-1.2476700000000001</v>
      </c>
      <c r="L111" s="58">
        <v>-0.70890399999999998</v>
      </c>
      <c r="M111" s="58">
        <v>0.99573800000000001</v>
      </c>
      <c r="N111" s="58">
        <v>0.56576000000000004</v>
      </c>
      <c r="O111" s="58">
        <v>-1.2476700000000001</v>
      </c>
      <c r="P111" s="58">
        <v>-0.70890399999999998</v>
      </c>
      <c r="Q111" s="58">
        <v>0.99573800000000001</v>
      </c>
      <c r="R111" s="58">
        <v>0.56576000000000004</v>
      </c>
      <c r="S111" s="58">
        <v>-1.2476700000000001</v>
      </c>
      <c r="T111" s="58">
        <v>-0.70890399999999998</v>
      </c>
    </row>
    <row r="112" spans="2:20" x14ac:dyDescent="0.25">
      <c r="C112" s="56">
        <v>13</v>
      </c>
      <c r="D112" s="57" t="s">
        <v>78</v>
      </c>
      <c r="E112" s="58">
        <v>2.647564</v>
      </c>
      <c r="F112" s="58">
        <v>1.504297</v>
      </c>
      <c r="G112" s="58">
        <v>0.40415600000000002</v>
      </c>
      <c r="H112" s="58">
        <v>2.647564</v>
      </c>
      <c r="I112" s="58">
        <v>0.229634</v>
      </c>
      <c r="J112" s="58">
        <v>1.504297</v>
      </c>
      <c r="K112" s="58">
        <v>0.40415600000000002</v>
      </c>
      <c r="L112" s="58">
        <v>0.229634</v>
      </c>
      <c r="M112" s="58">
        <v>2.647564</v>
      </c>
      <c r="N112" s="58">
        <v>1.504297</v>
      </c>
      <c r="O112" s="58">
        <v>0.40415600000000002</v>
      </c>
      <c r="P112" s="58">
        <v>0.229634</v>
      </c>
      <c r="Q112" s="58">
        <v>2.647564</v>
      </c>
      <c r="R112" s="58">
        <v>1.504297</v>
      </c>
      <c r="S112" s="58">
        <v>0.40415600000000002</v>
      </c>
      <c r="T112" s="58">
        <v>0.229634</v>
      </c>
    </row>
    <row r="113" spans="2:20" x14ac:dyDescent="0.25">
      <c r="C113" s="56">
        <v>14</v>
      </c>
      <c r="D113" s="57" t="s">
        <v>79</v>
      </c>
      <c r="E113" s="58">
        <v>0.26472800000000002</v>
      </c>
      <c r="F113" s="58">
        <v>0.15041399999999999</v>
      </c>
      <c r="G113" s="58">
        <v>-1.97868</v>
      </c>
      <c r="H113" s="58">
        <v>0.26472800000000002</v>
      </c>
      <c r="I113" s="58">
        <v>-1.12425</v>
      </c>
      <c r="J113" s="58">
        <v>0.15041399999999999</v>
      </c>
      <c r="K113" s="58">
        <v>-1.430064</v>
      </c>
      <c r="L113" s="58">
        <v>-1.12425</v>
      </c>
      <c r="M113" s="58">
        <v>0.26472800000000002</v>
      </c>
      <c r="N113" s="58">
        <v>0.15041399999999999</v>
      </c>
      <c r="O113" s="58">
        <v>-1.97868</v>
      </c>
      <c r="P113" s="58">
        <v>-1.12425</v>
      </c>
      <c r="Q113" s="58">
        <v>0.26472800000000002</v>
      </c>
      <c r="R113" s="58">
        <v>0.15041399999999999</v>
      </c>
      <c r="S113" s="58">
        <v>-1.97868</v>
      </c>
      <c r="T113" s="58">
        <v>-1.12425</v>
      </c>
    </row>
    <row r="114" spans="2:20" x14ac:dyDescent="0.25">
      <c r="C114" s="56">
        <v>15</v>
      </c>
      <c r="D114" s="57" t="s">
        <v>80</v>
      </c>
      <c r="E114" s="58">
        <v>3.6201910000000002</v>
      </c>
      <c r="F114" s="58">
        <v>2.0569269999999999</v>
      </c>
      <c r="G114" s="58">
        <v>1.377443</v>
      </c>
      <c r="H114" s="58">
        <v>3.6201910000000002</v>
      </c>
      <c r="I114" s="58">
        <v>0.78263799999999994</v>
      </c>
      <c r="J114" s="58">
        <v>2.0569269999999999</v>
      </c>
      <c r="K114" s="58">
        <v>1.377443</v>
      </c>
      <c r="L114" s="58">
        <v>0.78263799999999994</v>
      </c>
      <c r="M114" s="58">
        <v>2.807023</v>
      </c>
      <c r="N114" s="58">
        <v>2.0569269999999999</v>
      </c>
      <c r="O114" s="58">
        <v>1.377443</v>
      </c>
      <c r="P114" s="58">
        <v>0.78263799999999994</v>
      </c>
      <c r="Q114" s="58">
        <v>3.6201910000000002</v>
      </c>
      <c r="R114" s="58">
        <v>2.0569269999999999</v>
      </c>
      <c r="S114" s="58">
        <v>1.377443</v>
      </c>
      <c r="T114" s="58">
        <v>0.78263799999999994</v>
      </c>
    </row>
    <row r="115" spans="2:20" x14ac:dyDescent="0.25">
      <c r="C115" s="56">
        <v>16</v>
      </c>
      <c r="D115" s="57" t="s">
        <v>81</v>
      </c>
      <c r="E115" s="58">
        <v>1.5836790000000001</v>
      </c>
      <c r="F115" s="58">
        <v>0.89981800000000001</v>
      </c>
      <c r="G115" s="58">
        <v>-0.659663</v>
      </c>
      <c r="H115" s="58">
        <v>1.5836790000000001</v>
      </c>
      <c r="I115" s="58">
        <v>-0.37480799999999997</v>
      </c>
      <c r="J115" s="58">
        <v>0.89981800000000001</v>
      </c>
      <c r="K115" s="58">
        <v>-0.659663</v>
      </c>
      <c r="L115" s="58">
        <v>-0.37480799999999997</v>
      </c>
      <c r="M115" s="58">
        <v>1.5836790000000001</v>
      </c>
      <c r="N115" s="58">
        <v>0.89981800000000001</v>
      </c>
      <c r="O115" s="58">
        <v>-0.659663</v>
      </c>
      <c r="P115" s="58">
        <v>-0.37480799999999997</v>
      </c>
      <c r="Q115" s="58">
        <v>1.5836790000000001</v>
      </c>
      <c r="R115" s="58">
        <v>0.89981800000000001</v>
      </c>
      <c r="S115" s="58">
        <v>-0.659663</v>
      </c>
      <c r="T115" s="58">
        <v>-0.37480799999999997</v>
      </c>
    </row>
    <row r="116" spans="2:20" x14ac:dyDescent="0.25">
      <c r="C116" s="56">
        <v>17</v>
      </c>
      <c r="D116" s="57" t="s">
        <v>82</v>
      </c>
      <c r="E116" s="58">
        <v>3.0772680000000001</v>
      </c>
      <c r="F116" s="58">
        <v>1.748448</v>
      </c>
      <c r="G116" s="58">
        <v>0.84331400000000001</v>
      </c>
      <c r="H116" s="58">
        <v>3.0772680000000001</v>
      </c>
      <c r="I116" s="58">
        <v>0.47915600000000003</v>
      </c>
      <c r="J116" s="58">
        <v>1.748448</v>
      </c>
      <c r="K116" s="58">
        <v>0.84331400000000001</v>
      </c>
      <c r="L116" s="58">
        <v>0.47915600000000003</v>
      </c>
      <c r="M116" s="58">
        <v>2.807023</v>
      </c>
      <c r="N116" s="58">
        <v>1.748448</v>
      </c>
      <c r="O116" s="58">
        <v>0.84331400000000001</v>
      </c>
      <c r="P116" s="58">
        <v>0.47915600000000003</v>
      </c>
      <c r="Q116" s="58">
        <v>3.0772680000000001</v>
      </c>
      <c r="R116" s="58">
        <v>1.748448</v>
      </c>
      <c r="S116" s="58">
        <v>0.84331400000000001</v>
      </c>
      <c r="T116" s="58">
        <v>0.47915600000000003</v>
      </c>
    </row>
    <row r="117" spans="2:20" x14ac:dyDescent="0.25">
      <c r="C117" s="56">
        <v>18</v>
      </c>
      <c r="D117" s="57" t="s">
        <v>83</v>
      </c>
      <c r="E117" s="58">
        <v>0.45455600000000002</v>
      </c>
      <c r="F117" s="58">
        <v>0.25827099999999997</v>
      </c>
      <c r="G117" s="58">
        <v>-1.7888520000000001</v>
      </c>
      <c r="H117" s="58">
        <v>0.45455600000000002</v>
      </c>
      <c r="I117" s="58">
        <v>-1.0163930000000001</v>
      </c>
      <c r="J117" s="58">
        <v>0.25827099999999997</v>
      </c>
      <c r="K117" s="58">
        <v>-1.430064</v>
      </c>
      <c r="L117" s="58">
        <v>-1.0163930000000001</v>
      </c>
      <c r="M117" s="58">
        <v>0.45455600000000002</v>
      </c>
      <c r="N117" s="58">
        <v>0.25827099999999997</v>
      </c>
      <c r="O117" s="58">
        <v>-1.7888520000000001</v>
      </c>
      <c r="P117" s="58">
        <v>-1.0163930000000001</v>
      </c>
      <c r="Q117" s="58">
        <v>0.45455600000000002</v>
      </c>
      <c r="R117" s="58">
        <v>0.25827099999999997</v>
      </c>
      <c r="S117" s="58">
        <v>-1.7888520000000001</v>
      </c>
      <c r="T117" s="58">
        <v>-1.0163930000000001</v>
      </c>
    </row>
    <row r="118" spans="2:20" x14ac:dyDescent="0.25">
      <c r="C118" s="56">
        <v>19</v>
      </c>
      <c r="D118" s="57" t="s">
        <v>84</v>
      </c>
      <c r="E118" s="58">
        <v>2.316916</v>
      </c>
      <c r="F118" s="58">
        <v>1.31643</v>
      </c>
      <c r="G118" s="58">
        <v>0.14144300000000001</v>
      </c>
      <c r="H118" s="58">
        <v>2.316916</v>
      </c>
      <c r="I118" s="58">
        <v>8.0365000000000006E-2</v>
      </c>
      <c r="J118" s="58">
        <v>1.31643</v>
      </c>
      <c r="K118" s="58">
        <v>0.14144300000000001</v>
      </c>
      <c r="L118" s="58">
        <v>8.0365000000000006E-2</v>
      </c>
      <c r="M118" s="58">
        <v>2.316916</v>
      </c>
      <c r="N118" s="58">
        <v>1.31643</v>
      </c>
      <c r="O118" s="58">
        <v>0.14144300000000001</v>
      </c>
      <c r="P118" s="58">
        <v>8.0365000000000006E-2</v>
      </c>
      <c r="Q118" s="58">
        <v>2.316916</v>
      </c>
      <c r="R118" s="58">
        <v>1.31643</v>
      </c>
      <c r="S118" s="58">
        <v>0.14144300000000001</v>
      </c>
      <c r="T118" s="58">
        <v>8.0365000000000006E-2</v>
      </c>
    </row>
    <row r="119" spans="2:20" x14ac:dyDescent="0.25">
      <c r="C119" s="56">
        <v>20</v>
      </c>
      <c r="D119" s="57" t="s">
        <v>85</v>
      </c>
      <c r="E119" s="58">
        <v>10.445186</v>
      </c>
      <c r="F119" s="58">
        <v>5.9347649999999996</v>
      </c>
      <c r="G119" s="58">
        <v>8.2017779999999991</v>
      </c>
      <c r="H119" s="58">
        <v>4.7579370000000001</v>
      </c>
      <c r="I119" s="58">
        <v>4.660101</v>
      </c>
      <c r="J119" s="58">
        <v>4.7579370000000001</v>
      </c>
      <c r="K119" s="58">
        <v>4.7579370000000001</v>
      </c>
      <c r="L119" s="58">
        <v>4.660101</v>
      </c>
      <c r="M119" s="58">
        <v>2.807023</v>
      </c>
      <c r="N119" s="58">
        <v>2.807023</v>
      </c>
      <c r="O119" s="58">
        <v>2.807023</v>
      </c>
      <c r="P119" s="58">
        <v>2.807023</v>
      </c>
      <c r="Q119" s="58">
        <v>10.445186</v>
      </c>
      <c r="R119" s="58">
        <v>5.9347649999999996</v>
      </c>
      <c r="S119" s="58">
        <v>8.2017779999999991</v>
      </c>
      <c r="T119" s="58">
        <v>4.660101</v>
      </c>
    </row>
    <row r="120" spans="2:20" x14ac:dyDescent="0.25">
      <c r="C120" s="56">
        <v>21</v>
      </c>
      <c r="D120" s="57" t="s">
        <v>86</v>
      </c>
      <c r="E120" s="58">
        <v>6.5691699999999997</v>
      </c>
      <c r="F120" s="58">
        <v>3.7324830000000002</v>
      </c>
      <c r="G120" s="58">
        <v>4.3277150000000004</v>
      </c>
      <c r="H120" s="58">
        <v>4.7579370000000001</v>
      </c>
      <c r="I120" s="58">
        <v>2.4589289999999999</v>
      </c>
      <c r="J120" s="58">
        <v>3.7324830000000002</v>
      </c>
      <c r="K120" s="58">
        <v>4.3277150000000004</v>
      </c>
      <c r="L120" s="58">
        <v>2.4589289999999999</v>
      </c>
      <c r="M120" s="58">
        <v>2.807023</v>
      </c>
      <c r="N120" s="58">
        <v>2.807023</v>
      </c>
      <c r="O120" s="58">
        <v>2.807023</v>
      </c>
      <c r="P120" s="58">
        <v>2.4589289999999999</v>
      </c>
      <c r="Q120" s="58">
        <v>6.5691699999999997</v>
      </c>
      <c r="R120" s="58">
        <v>3.7324830000000002</v>
      </c>
      <c r="S120" s="58">
        <v>4.3277150000000004</v>
      </c>
      <c r="T120" s="58">
        <v>2.4589289999999999</v>
      </c>
    </row>
    <row r="121" spans="2:20" x14ac:dyDescent="0.25">
      <c r="C121" s="56">
        <v>22</v>
      </c>
      <c r="D121" s="57" t="s">
        <v>87</v>
      </c>
      <c r="E121" s="58">
        <v>4.5322279999999999</v>
      </c>
      <c r="F121" s="58">
        <v>2.575129</v>
      </c>
      <c r="G121" s="58">
        <v>2.2888199999999999</v>
      </c>
      <c r="H121" s="58">
        <v>4.5322279999999999</v>
      </c>
      <c r="I121" s="58">
        <v>1.3004659999999999</v>
      </c>
      <c r="J121" s="58">
        <v>2.575129</v>
      </c>
      <c r="K121" s="58">
        <v>2.2888199999999999</v>
      </c>
      <c r="L121" s="58">
        <v>1.3004659999999999</v>
      </c>
      <c r="M121" s="58">
        <v>2.807023</v>
      </c>
      <c r="N121" s="58">
        <v>2.575129</v>
      </c>
      <c r="O121" s="58">
        <v>2.2888199999999999</v>
      </c>
      <c r="P121" s="58">
        <v>1.3004659999999999</v>
      </c>
      <c r="Q121" s="58">
        <v>4.5322279999999999</v>
      </c>
      <c r="R121" s="58">
        <v>2.575129</v>
      </c>
      <c r="S121" s="58">
        <v>2.2888199999999999</v>
      </c>
      <c r="T121" s="58">
        <v>1.3004659999999999</v>
      </c>
    </row>
    <row r="122" spans="2:20" x14ac:dyDescent="0.25">
      <c r="C122" s="56">
        <v>23</v>
      </c>
      <c r="D122" s="57" t="s">
        <v>88</v>
      </c>
      <c r="E122" s="58">
        <v>-4.4588400000000004</v>
      </c>
      <c r="F122" s="58">
        <v>-2.5334319999999999</v>
      </c>
      <c r="G122" s="58">
        <v>-6.702248</v>
      </c>
      <c r="H122" s="58">
        <v>-1.430064</v>
      </c>
      <c r="I122" s="58">
        <v>-3.8080959999999999</v>
      </c>
      <c r="J122" s="58">
        <v>-1.430064</v>
      </c>
      <c r="K122" s="58">
        <v>-1.430064</v>
      </c>
      <c r="L122" s="58">
        <v>-1.430064</v>
      </c>
      <c r="M122" s="58">
        <v>-2.9533529999999999</v>
      </c>
      <c r="N122" s="58">
        <v>-2.5334319999999999</v>
      </c>
      <c r="O122" s="58">
        <v>-2.9533529999999999</v>
      </c>
      <c r="P122" s="58">
        <v>-2.9533529999999999</v>
      </c>
      <c r="Q122" s="58">
        <v>-4.4588400000000004</v>
      </c>
      <c r="R122" s="58">
        <v>-2.5334319999999999</v>
      </c>
      <c r="S122" s="58">
        <v>-4.4588400000000004</v>
      </c>
      <c r="T122" s="58">
        <v>-3.8080959999999999</v>
      </c>
    </row>
    <row r="123" spans="2:20" x14ac:dyDescent="0.25">
      <c r="C123" s="56">
        <v>24</v>
      </c>
      <c r="D123" s="57" t="s">
        <v>89</v>
      </c>
      <c r="E123" s="58">
        <v>-2.2915420000000002</v>
      </c>
      <c r="F123" s="58">
        <v>-1.3020130000000001</v>
      </c>
      <c r="G123" s="58">
        <v>-4.5330159999999999</v>
      </c>
      <c r="H123" s="58">
        <v>-1.430064</v>
      </c>
      <c r="I123" s="58">
        <v>-2.575577</v>
      </c>
      <c r="J123" s="58">
        <v>-1.3020130000000001</v>
      </c>
      <c r="K123" s="58">
        <v>-1.430064</v>
      </c>
      <c r="L123" s="58">
        <v>-1.430064</v>
      </c>
      <c r="M123" s="58">
        <v>-2.2915420000000002</v>
      </c>
      <c r="N123" s="58">
        <v>-1.3020130000000001</v>
      </c>
      <c r="O123" s="58">
        <v>-2.9533529999999999</v>
      </c>
      <c r="P123" s="58">
        <v>-2.575577</v>
      </c>
      <c r="Q123" s="58">
        <v>-2.2915420000000002</v>
      </c>
      <c r="R123" s="58">
        <v>-1.3020130000000001</v>
      </c>
      <c r="S123" s="58">
        <v>-4.4588400000000004</v>
      </c>
      <c r="T123" s="58">
        <v>-2.575577</v>
      </c>
    </row>
    <row r="124" spans="2:20" x14ac:dyDescent="0.25">
      <c r="C124" s="56">
        <v>25</v>
      </c>
      <c r="D124" s="57" t="s">
        <v>90</v>
      </c>
      <c r="E124" s="58">
        <v>-0.28825899999999999</v>
      </c>
      <c r="F124" s="58">
        <v>-0.16378300000000001</v>
      </c>
      <c r="G124" s="58">
        <v>-2.5316670000000001</v>
      </c>
      <c r="H124" s="58">
        <v>-0.28825899999999999</v>
      </c>
      <c r="I124" s="58">
        <v>-1.438447</v>
      </c>
      <c r="J124" s="58">
        <v>-0.16378300000000001</v>
      </c>
      <c r="K124" s="58">
        <v>-1.430064</v>
      </c>
      <c r="L124" s="58">
        <v>-1.430064</v>
      </c>
      <c r="M124" s="58">
        <v>-0.28825899999999999</v>
      </c>
      <c r="N124" s="58">
        <v>-0.16378300000000001</v>
      </c>
      <c r="O124" s="58">
        <v>-2.5316670000000001</v>
      </c>
      <c r="P124" s="58">
        <v>-1.438447</v>
      </c>
      <c r="Q124" s="58">
        <v>-0.28825899999999999</v>
      </c>
      <c r="R124" s="58">
        <v>-0.16378300000000001</v>
      </c>
      <c r="S124" s="58">
        <v>-2.5316670000000001</v>
      </c>
      <c r="T124" s="58">
        <v>-1.438447</v>
      </c>
    </row>
    <row r="125" spans="2:20" x14ac:dyDescent="0.25">
      <c r="C125" s="56">
        <v>26</v>
      </c>
      <c r="D125" s="57" t="s">
        <v>91</v>
      </c>
      <c r="E125" s="58">
        <v>2.7098810000000002</v>
      </c>
      <c r="F125" s="58">
        <v>1.5397050000000001</v>
      </c>
      <c r="G125" s="58">
        <v>0.46763100000000002</v>
      </c>
      <c r="H125" s="58">
        <v>2.7098810000000002</v>
      </c>
      <c r="I125" s="58">
        <v>0.26569900000000002</v>
      </c>
      <c r="J125" s="58">
        <v>1.5397050000000001</v>
      </c>
      <c r="K125" s="58">
        <v>0.46763100000000002</v>
      </c>
      <c r="L125" s="58">
        <v>0.26569900000000002</v>
      </c>
      <c r="M125" s="58">
        <v>2.7098810000000002</v>
      </c>
      <c r="N125" s="58">
        <v>1.5397050000000001</v>
      </c>
      <c r="O125" s="58">
        <v>0.46763100000000002</v>
      </c>
      <c r="P125" s="58">
        <v>0.26569900000000002</v>
      </c>
      <c r="Q125" s="58">
        <v>2.7098810000000002</v>
      </c>
      <c r="R125" s="58">
        <v>1.5397050000000001</v>
      </c>
      <c r="S125" s="58">
        <v>0.46763100000000002</v>
      </c>
      <c r="T125" s="58">
        <v>0.26569900000000002</v>
      </c>
    </row>
    <row r="126" spans="2:20" ht="15.75" thickBot="1" x14ac:dyDescent="0.3">
      <c r="C126" s="59">
        <v>27</v>
      </c>
      <c r="D126" s="60" t="s">
        <v>92</v>
      </c>
      <c r="E126" s="61">
        <v>3.3754080000000002</v>
      </c>
      <c r="F126" s="61">
        <v>1.9178459999999999</v>
      </c>
      <c r="G126" s="61">
        <v>1.137068</v>
      </c>
      <c r="H126" s="61">
        <v>3.3754080000000002</v>
      </c>
      <c r="I126" s="61">
        <v>0.646061</v>
      </c>
      <c r="J126" s="61">
        <v>1.9178459999999999</v>
      </c>
      <c r="K126" s="61">
        <v>1.137068</v>
      </c>
      <c r="L126" s="61">
        <v>0.646061</v>
      </c>
      <c r="M126" s="61">
        <v>2.807023</v>
      </c>
      <c r="N126" s="61">
        <v>1.9178459999999999</v>
      </c>
      <c r="O126" s="61">
        <v>1.137068</v>
      </c>
      <c r="P126" s="61">
        <v>0.646061</v>
      </c>
      <c r="Q126" s="61">
        <v>3.3754080000000002</v>
      </c>
      <c r="R126" s="61">
        <v>1.9178459999999999</v>
      </c>
      <c r="S126" s="61">
        <v>1.137068</v>
      </c>
      <c r="T126" s="61">
        <v>0.646061</v>
      </c>
    </row>
    <row r="127" spans="2:20" ht="15.75" thickBot="1" x14ac:dyDescent="0.3">
      <c r="C127" s="12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</row>
    <row r="128" spans="2:20" ht="15.75" thickBot="1" x14ac:dyDescent="0.3">
      <c r="B128" s="24" t="s">
        <v>93</v>
      </c>
    </row>
    <row r="129" spans="3:20" ht="51.75" thickBot="1" x14ac:dyDescent="0.3">
      <c r="C129" s="25" t="s">
        <v>21</v>
      </c>
      <c r="D129" s="26" t="s">
        <v>22</v>
      </c>
      <c r="E129" s="34" t="s">
        <v>1</v>
      </c>
      <c r="F129" s="34" t="s">
        <v>2</v>
      </c>
      <c r="G129" s="34" t="s">
        <v>3</v>
      </c>
      <c r="H129" s="34" t="s">
        <v>4</v>
      </c>
      <c r="I129" s="34" t="s">
        <v>5</v>
      </c>
      <c r="J129" s="34" t="s">
        <v>23</v>
      </c>
      <c r="K129" s="34" t="s">
        <v>7</v>
      </c>
      <c r="L129" s="34" t="s">
        <v>8</v>
      </c>
      <c r="M129" s="34" t="s">
        <v>9</v>
      </c>
      <c r="N129" s="34" t="s">
        <v>10</v>
      </c>
      <c r="O129" s="34" t="s">
        <v>11</v>
      </c>
      <c r="P129" s="34" t="s">
        <v>12</v>
      </c>
      <c r="Q129" s="34" t="s">
        <v>13</v>
      </c>
      <c r="R129" s="34" t="s">
        <v>14</v>
      </c>
      <c r="S129" s="34" t="s">
        <v>15</v>
      </c>
      <c r="T129" s="34" t="s">
        <v>16</v>
      </c>
    </row>
    <row r="130" spans="3:20" x14ac:dyDescent="0.25">
      <c r="C130" s="27">
        <v>1</v>
      </c>
      <c r="D130" s="28" t="s">
        <v>66</v>
      </c>
      <c r="E130" s="29">
        <v>39.463591999999998</v>
      </c>
      <c r="F130" s="29">
        <v>22.422495999999999</v>
      </c>
      <c r="G130" s="29">
        <v>29.565836999999998</v>
      </c>
      <c r="H130" s="29">
        <v>23.244909</v>
      </c>
      <c r="I130" s="29">
        <v>16.798770999999999</v>
      </c>
      <c r="J130" s="29">
        <v>22.422495999999999</v>
      </c>
      <c r="K130" s="29">
        <v>23.244909</v>
      </c>
      <c r="L130" s="29">
        <v>16.798770999999999</v>
      </c>
      <c r="M130" s="29">
        <v>25.547972000000001</v>
      </c>
      <c r="N130" s="29">
        <v>22.422495999999999</v>
      </c>
      <c r="O130" s="29">
        <v>25.547972000000001</v>
      </c>
      <c r="P130" s="29">
        <v>16.798770999999999</v>
      </c>
      <c r="Q130" s="29">
        <v>39.463591999999998</v>
      </c>
      <c r="R130" s="29">
        <v>22.422495999999999</v>
      </c>
      <c r="S130" s="29">
        <v>29.565836999999998</v>
      </c>
      <c r="T130" s="29">
        <v>16.798770999999999</v>
      </c>
    </row>
    <row r="131" spans="3:20" x14ac:dyDescent="0.25">
      <c r="C131" s="56">
        <v>2</v>
      </c>
      <c r="D131" s="57" t="s">
        <v>67</v>
      </c>
      <c r="E131" s="58">
        <v>18.335944999999999</v>
      </c>
      <c r="F131" s="58">
        <v>10.418151</v>
      </c>
      <c r="G131" s="58">
        <v>8.4362349999999999</v>
      </c>
      <c r="H131" s="58">
        <v>18.335944999999999</v>
      </c>
      <c r="I131" s="58">
        <v>4.7933149999999998</v>
      </c>
      <c r="J131" s="58">
        <v>10.418151</v>
      </c>
      <c r="K131" s="58">
        <v>8.4362349999999999</v>
      </c>
      <c r="L131" s="58">
        <v>4.7933149999999998</v>
      </c>
      <c r="M131" s="58">
        <v>18.335944999999999</v>
      </c>
      <c r="N131" s="58">
        <v>10.418151</v>
      </c>
      <c r="O131" s="58">
        <v>8.4362349999999999</v>
      </c>
      <c r="P131" s="58">
        <v>4.7933149999999998</v>
      </c>
      <c r="Q131" s="58">
        <v>18.335944999999999</v>
      </c>
      <c r="R131" s="58">
        <v>10.418151</v>
      </c>
      <c r="S131" s="58">
        <v>8.4362349999999999</v>
      </c>
      <c r="T131" s="58">
        <v>4.7933149999999998</v>
      </c>
    </row>
    <row r="132" spans="3:20" x14ac:dyDescent="0.25">
      <c r="C132" s="56">
        <v>3</v>
      </c>
      <c r="D132" s="57" t="s">
        <v>68</v>
      </c>
      <c r="E132" s="58">
        <v>31.783283000000001</v>
      </c>
      <c r="F132" s="58">
        <v>18.058684</v>
      </c>
      <c r="G132" s="58">
        <v>21.885384999999999</v>
      </c>
      <c r="H132" s="58">
        <v>23.244909</v>
      </c>
      <c r="I132" s="58">
        <v>12.434877999999999</v>
      </c>
      <c r="J132" s="58">
        <v>18.058684</v>
      </c>
      <c r="K132" s="58">
        <v>21.885384999999999</v>
      </c>
      <c r="L132" s="58">
        <v>12.434877999999999</v>
      </c>
      <c r="M132" s="58">
        <v>25.547972000000001</v>
      </c>
      <c r="N132" s="58">
        <v>18.058684</v>
      </c>
      <c r="O132" s="58">
        <v>21.885384999999999</v>
      </c>
      <c r="P132" s="58">
        <v>12.434877999999999</v>
      </c>
      <c r="Q132" s="58">
        <v>31.783283000000001</v>
      </c>
      <c r="R132" s="58">
        <v>18.058684</v>
      </c>
      <c r="S132" s="58">
        <v>21.885384999999999</v>
      </c>
      <c r="T132" s="58">
        <v>12.434877999999999</v>
      </c>
    </row>
    <row r="133" spans="3:20" x14ac:dyDescent="0.25">
      <c r="C133" s="56">
        <v>4</v>
      </c>
      <c r="D133" s="57" t="s">
        <v>69</v>
      </c>
      <c r="E133" s="58">
        <v>31.783283000000001</v>
      </c>
      <c r="F133" s="58">
        <v>18.058684</v>
      </c>
      <c r="G133" s="58">
        <v>21.885384999999999</v>
      </c>
      <c r="H133" s="58">
        <v>23.244909</v>
      </c>
      <c r="I133" s="58">
        <v>12.434877999999999</v>
      </c>
      <c r="J133" s="58">
        <v>18.058684</v>
      </c>
      <c r="K133" s="58">
        <v>21.885384999999999</v>
      </c>
      <c r="L133" s="58">
        <v>12.434877999999999</v>
      </c>
      <c r="M133" s="58">
        <v>25.547972000000001</v>
      </c>
      <c r="N133" s="58">
        <v>18.058684</v>
      </c>
      <c r="O133" s="58">
        <v>21.885384999999999</v>
      </c>
      <c r="P133" s="58">
        <v>12.434877999999999</v>
      </c>
      <c r="Q133" s="58">
        <v>31.783283000000001</v>
      </c>
      <c r="R133" s="58">
        <v>18.058684</v>
      </c>
      <c r="S133" s="58">
        <v>21.885384999999999</v>
      </c>
      <c r="T133" s="58">
        <v>12.434877999999999</v>
      </c>
    </row>
    <row r="134" spans="3:20" x14ac:dyDescent="0.25">
      <c r="C134" s="56">
        <v>5</v>
      </c>
      <c r="D134" s="57" t="s">
        <v>70</v>
      </c>
      <c r="E134" s="58">
        <v>27.316862</v>
      </c>
      <c r="F134" s="58">
        <v>15.520944</v>
      </c>
      <c r="G134" s="58">
        <v>17.418790999999999</v>
      </c>
      <c r="H134" s="58">
        <v>23.244909</v>
      </c>
      <c r="I134" s="58">
        <v>9.8970400000000005</v>
      </c>
      <c r="J134" s="58">
        <v>15.520944</v>
      </c>
      <c r="K134" s="58">
        <v>17.418790999999999</v>
      </c>
      <c r="L134" s="58">
        <v>9.8970400000000005</v>
      </c>
      <c r="M134" s="58">
        <v>25.547972000000001</v>
      </c>
      <c r="N134" s="58">
        <v>15.520944</v>
      </c>
      <c r="O134" s="58">
        <v>17.418790999999999</v>
      </c>
      <c r="P134" s="58">
        <v>9.8970400000000005</v>
      </c>
      <c r="Q134" s="58">
        <v>27.316862</v>
      </c>
      <c r="R134" s="58">
        <v>15.520944</v>
      </c>
      <c r="S134" s="58">
        <v>17.418790999999999</v>
      </c>
      <c r="T134" s="58">
        <v>9.8970400000000005</v>
      </c>
    </row>
    <row r="135" spans="3:20" x14ac:dyDescent="0.25">
      <c r="C135" s="56">
        <v>6</v>
      </c>
      <c r="D135" s="57" t="s">
        <v>71</v>
      </c>
      <c r="E135" s="58">
        <v>26.540472999999999</v>
      </c>
      <c r="F135" s="58">
        <v>15.079814000000001</v>
      </c>
      <c r="G135" s="58">
        <v>16.641801999999998</v>
      </c>
      <c r="H135" s="58">
        <v>23.244909</v>
      </c>
      <c r="I135" s="58">
        <v>9.4555690000000006</v>
      </c>
      <c r="J135" s="58">
        <v>15.079814000000001</v>
      </c>
      <c r="K135" s="58">
        <v>16.641801999999998</v>
      </c>
      <c r="L135" s="58">
        <v>9.4555690000000006</v>
      </c>
      <c r="M135" s="58">
        <v>25.547972000000001</v>
      </c>
      <c r="N135" s="58">
        <v>15.079814000000001</v>
      </c>
      <c r="O135" s="58">
        <v>16.641801999999998</v>
      </c>
      <c r="P135" s="58">
        <v>9.4555690000000006</v>
      </c>
      <c r="Q135" s="58">
        <v>26.540472999999999</v>
      </c>
      <c r="R135" s="58">
        <v>15.079814000000001</v>
      </c>
      <c r="S135" s="58">
        <v>16.641801999999998</v>
      </c>
      <c r="T135" s="58">
        <v>9.4555690000000006</v>
      </c>
    </row>
    <row r="136" spans="3:20" x14ac:dyDescent="0.25">
      <c r="C136" s="56">
        <v>7</v>
      </c>
      <c r="D136" s="57" t="s">
        <v>72</v>
      </c>
      <c r="E136" s="58">
        <v>24.123403</v>
      </c>
      <c r="F136" s="58">
        <v>13.706479</v>
      </c>
      <c r="G136" s="58">
        <v>14.224733000000001</v>
      </c>
      <c r="H136" s="58">
        <v>23.244909</v>
      </c>
      <c r="I136" s="58">
        <v>8.0822339999999997</v>
      </c>
      <c r="J136" s="58">
        <v>13.706479</v>
      </c>
      <c r="K136" s="58">
        <v>14.224733000000001</v>
      </c>
      <c r="L136" s="58">
        <v>8.0822339999999997</v>
      </c>
      <c r="M136" s="58">
        <v>24.123403</v>
      </c>
      <c r="N136" s="58">
        <v>13.706479</v>
      </c>
      <c r="O136" s="58">
        <v>14.224733000000001</v>
      </c>
      <c r="P136" s="58">
        <v>8.0822339999999997</v>
      </c>
      <c r="Q136" s="58">
        <v>24.123403</v>
      </c>
      <c r="R136" s="58">
        <v>13.706479</v>
      </c>
      <c r="S136" s="58">
        <v>14.224733000000001</v>
      </c>
      <c r="T136" s="58">
        <v>8.0822339999999997</v>
      </c>
    </row>
    <row r="137" spans="3:20" x14ac:dyDescent="0.25">
      <c r="C137" s="56">
        <v>8</v>
      </c>
      <c r="D137" s="57" t="s">
        <v>73</v>
      </c>
      <c r="E137" s="58">
        <v>24.123403</v>
      </c>
      <c r="F137" s="58">
        <v>13.706479</v>
      </c>
      <c r="G137" s="58">
        <v>14.224733000000001</v>
      </c>
      <c r="H137" s="58">
        <v>23.244909</v>
      </c>
      <c r="I137" s="58">
        <v>8.0822339999999997</v>
      </c>
      <c r="J137" s="58">
        <v>13.706479</v>
      </c>
      <c r="K137" s="58">
        <v>14.224733000000001</v>
      </c>
      <c r="L137" s="58">
        <v>8.0822339999999997</v>
      </c>
      <c r="M137" s="58">
        <v>18.596574</v>
      </c>
      <c r="N137" s="58">
        <v>13.706479</v>
      </c>
      <c r="O137" s="58">
        <v>14.224733000000001</v>
      </c>
      <c r="P137" s="58">
        <v>8.0822339999999997</v>
      </c>
      <c r="Q137" s="58">
        <v>24.123403</v>
      </c>
      <c r="R137" s="58">
        <v>13.706479</v>
      </c>
      <c r="S137" s="58">
        <v>14.224733000000001</v>
      </c>
      <c r="T137" s="58">
        <v>8.0822339999999997</v>
      </c>
    </row>
    <row r="138" spans="3:20" x14ac:dyDescent="0.25">
      <c r="C138" s="56">
        <v>9</v>
      </c>
      <c r="D138" s="57" t="s">
        <v>74</v>
      </c>
      <c r="E138" s="58">
        <v>23.516178</v>
      </c>
      <c r="F138" s="58">
        <v>13.361465000000001</v>
      </c>
      <c r="G138" s="58">
        <v>13.618845</v>
      </c>
      <c r="H138" s="58">
        <v>23.244909</v>
      </c>
      <c r="I138" s="58">
        <v>7.7379800000000003</v>
      </c>
      <c r="J138" s="58">
        <v>13.361465000000001</v>
      </c>
      <c r="K138" s="58">
        <v>13.618845</v>
      </c>
      <c r="L138" s="58">
        <v>7.7379800000000003</v>
      </c>
      <c r="M138" s="58">
        <v>18.596574</v>
      </c>
      <c r="N138" s="58">
        <v>13.361465000000001</v>
      </c>
      <c r="O138" s="58">
        <v>13.618845</v>
      </c>
      <c r="P138" s="58">
        <v>7.7379800000000003</v>
      </c>
      <c r="Q138" s="58">
        <v>23.516178</v>
      </c>
      <c r="R138" s="58">
        <v>13.361465000000001</v>
      </c>
      <c r="S138" s="58">
        <v>13.618845</v>
      </c>
      <c r="T138" s="58">
        <v>7.7379800000000003</v>
      </c>
    </row>
    <row r="139" spans="3:20" x14ac:dyDescent="0.25">
      <c r="C139" s="56">
        <v>10</v>
      </c>
      <c r="D139" s="57" t="s">
        <v>75</v>
      </c>
      <c r="E139" s="58">
        <v>22.281068999999999</v>
      </c>
      <c r="F139" s="58">
        <v>12.659698000000001</v>
      </c>
      <c r="G139" s="58">
        <v>12.388899</v>
      </c>
      <c r="H139" s="58">
        <v>22.281068999999999</v>
      </c>
      <c r="I139" s="58">
        <v>7.0391469999999998</v>
      </c>
      <c r="J139" s="58">
        <v>12.659698000000001</v>
      </c>
      <c r="K139" s="58">
        <v>12.388899</v>
      </c>
      <c r="L139" s="58">
        <v>7.0391469999999998</v>
      </c>
      <c r="M139" s="58">
        <v>18.596574</v>
      </c>
      <c r="N139" s="58">
        <v>12.659698000000001</v>
      </c>
      <c r="O139" s="58">
        <v>12.388899</v>
      </c>
      <c r="P139" s="58">
        <v>7.0391469999999998</v>
      </c>
      <c r="Q139" s="58">
        <v>22.281068999999999</v>
      </c>
      <c r="R139" s="58">
        <v>12.659698000000001</v>
      </c>
      <c r="S139" s="58">
        <v>12.388899</v>
      </c>
      <c r="T139" s="58">
        <v>7.0391469999999998</v>
      </c>
    </row>
    <row r="140" spans="3:20" x14ac:dyDescent="0.25">
      <c r="C140" s="56">
        <v>11</v>
      </c>
      <c r="D140" s="57" t="s">
        <v>76</v>
      </c>
      <c r="E140" s="58">
        <v>22.281068999999999</v>
      </c>
      <c r="F140" s="58">
        <v>12.659698000000001</v>
      </c>
      <c r="G140" s="58">
        <v>12.388899</v>
      </c>
      <c r="H140" s="58">
        <v>22.281068999999999</v>
      </c>
      <c r="I140" s="58">
        <v>7.0391469999999998</v>
      </c>
      <c r="J140" s="58">
        <v>12.659698000000001</v>
      </c>
      <c r="K140" s="58">
        <v>12.388899</v>
      </c>
      <c r="L140" s="58">
        <v>7.0391469999999998</v>
      </c>
      <c r="M140" s="58">
        <v>18.596574</v>
      </c>
      <c r="N140" s="58">
        <v>12.659698000000001</v>
      </c>
      <c r="O140" s="58">
        <v>12.388899</v>
      </c>
      <c r="P140" s="58">
        <v>7.0391469999999998</v>
      </c>
      <c r="Q140" s="58">
        <v>22.281068999999999</v>
      </c>
      <c r="R140" s="58">
        <v>12.659698000000001</v>
      </c>
      <c r="S140" s="58">
        <v>12.388899</v>
      </c>
      <c r="T140" s="58">
        <v>7.0391469999999998</v>
      </c>
    </row>
    <row r="141" spans="3:20" x14ac:dyDescent="0.25">
      <c r="C141" s="56">
        <v>12</v>
      </c>
      <c r="D141" s="57" t="s">
        <v>77</v>
      </c>
      <c r="E141" s="58">
        <v>15.858383999999999</v>
      </c>
      <c r="F141" s="58">
        <v>9.010446</v>
      </c>
      <c r="G141" s="58">
        <v>5.9624620000000004</v>
      </c>
      <c r="H141" s="58">
        <v>15.858383999999999</v>
      </c>
      <c r="I141" s="58">
        <v>3.3877630000000001</v>
      </c>
      <c r="J141" s="58">
        <v>9.010446</v>
      </c>
      <c r="K141" s="58">
        <v>5.9624620000000004</v>
      </c>
      <c r="L141" s="58">
        <v>3.3877630000000001</v>
      </c>
      <c r="M141" s="58">
        <v>15.858383999999999</v>
      </c>
      <c r="N141" s="58">
        <v>9.010446</v>
      </c>
      <c r="O141" s="58">
        <v>5.9624620000000004</v>
      </c>
      <c r="P141" s="58">
        <v>3.3877630000000001</v>
      </c>
      <c r="Q141" s="58">
        <v>15.858383999999999</v>
      </c>
      <c r="R141" s="58">
        <v>9.010446</v>
      </c>
      <c r="S141" s="58">
        <v>5.9624620000000004</v>
      </c>
      <c r="T141" s="58">
        <v>3.3877630000000001</v>
      </c>
    </row>
    <row r="142" spans="3:20" x14ac:dyDescent="0.25">
      <c r="C142" s="56">
        <v>13</v>
      </c>
      <c r="D142" s="57" t="s">
        <v>78</v>
      </c>
      <c r="E142" s="58">
        <v>7.8609600000000004</v>
      </c>
      <c r="F142" s="58">
        <v>4.4664549999999998</v>
      </c>
      <c r="G142" s="58">
        <v>-3.8744130000000001</v>
      </c>
      <c r="H142" s="58">
        <v>7.8609600000000004</v>
      </c>
      <c r="I142" s="58">
        <v>-2.201371</v>
      </c>
      <c r="J142" s="58">
        <v>4.4664549999999998</v>
      </c>
      <c r="K142" s="58">
        <v>-3.8744130000000001</v>
      </c>
      <c r="L142" s="58">
        <v>-2.201371</v>
      </c>
      <c r="M142" s="58">
        <v>7.8609600000000004</v>
      </c>
      <c r="N142" s="58">
        <v>4.4664549999999998</v>
      </c>
      <c r="O142" s="58">
        <v>-3.8744130000000001</v>
      </c>
      <c r="P142" s="58">
        <v>-2.201371</v>
      </c>
      <c r="Q142" s="58">
        <v>7.8609600000000004</v>
      </c>
      <c r="R142" s="58">
        <v>4.4664549999999998</v>
      </c>
      <c r="S142" s="58">
        <v>-3.8744130000000001</v>
      </c>
      <c r="T142" s="58">
        <v>-2.201371</v>
      </c>
    </row>
    <row r="143" spans="3:20" x14ac:dyDescent="0.25">
      <c r="C143" s="56">
        <v>14</v>
      </c>
      <c r="D143" s="57" t="s">
        <v>79</v>
      </c>
      <c r="E143" s="58">
        <v>7.8609600000000004</v>
      </c>
      <c r="F143" s="58">
        <v>4.4664549999999998</v>
      </c>
      <c r="G143" s="58">
        <v>-3.8744130000000001</v>
      </c>
      <c r="H143" s="58">
        <v>7.8609600000000004</v>
      </c>
      <c r="I143" s="58">
        <v>-2.201371</v>
      </c>
      <c r="J143" s="58">
        <v>4.4664549999999998</v>
      </c>
      <c r="K143" s="58">
        <v>-3.8744130000000001</v>
      </c>
      <c r="L143" s="58">
        <v>-2.201371</v>
      </c>
      <c r="M143" s="58">
        <v>7.8609600000000004</v>
      </c>
      <c r="N143" s="58">
        <v>4.4664549999999998</v>
      </c>
      <c r="O143" s="58">
        <v>-3.8744130000000001</v>
      </c>
      <c r="P143" s="58">
        <v>-2.201371</v>
      </c>
      <c r="Q143" s="58">
        <v>7.8609600000000004</v>
      </c>
      <c r="R143" s="58">
        <v>4.4664549999999998</v>
      </c>
      <c r="S143" s="58">
        <v>-3.8744130000000001</v>
      </c>
      <c r="T143" s="58">
        <v>-2.201371</v>
      </c>
    </row>
    <row r="144" spans="3:20" x14ac:dyDescent="0.25">
      <c r="C144" s="56">
        <v>15</v>
      </c>
      <c r="D144" s="57" t="s">
        <v>80</v>
      </c>
      <c r="E144" s="58">
        <v>2.4996659999999999</v>
      </c>
      <c r="F144" s="58">
        <v>1.4202650000000001</v>
      </c>
      <c r="G144" s="58">
        <v>-12.920052999999999</v>
      </c>
      <c r="H144" s="58">
        <v>2.4996659999999999</v>
      </c>
      <c r="I144" s="58">
        <v>-7.3409389999999997</v>
      </c>
      <c r="J144" s="58">
        <v>1.4202650000000001</v>
      </c>
      <c r="K144" s="58">
        <v>-7.4186519999999998</v>
      </c>
      <c r="L144" s="58">
        <v>-7.3409389999999997</v>
      </c>
      <c r="M144" s="58">
        <v>2.4996659999999999</v>
      </c>
      <c r="N144" s="58">
        <v>1.4202650000000001</v>
      </c>
      <c r="O144" s="58">
        <v>-8.8266950000000008</v>
      </c>
      <c r="P144" s="58">
        <v>-7.3409389999999997</v>
      </c>
      <c r="Q144" s="58">
        <v>2.4996659999999999</v>
      </c>
      <c r="R144" s="58">
        <v>1.4202650000000001</v>
      </c>
      <c r="S144" s="58">
        <v>-9.6853119999999997</v>
      </c>
      <c r="T144" s="58">
        <v>-7.3409389999999997</v>
      </c>
    </row>
    <row r="145" spans="2:20" x14ac:dyDescent="0.25">
      <c r="C145" s="56">
        <v>16</v>
      </c>
      <c r="D145" s="57" t="s">
        <v>81</v>
      </c>
      <c r="E145" s="58">
        <v>1.8418000000000001</v>
      </c>
      <c r="F145" s="58">
        <v>1.0464770000000001</v>
      </c>
      <c r="G145" s="58">
        <v>-13.705416</v>
      </c>
      <c r="H145" s="58">
        <v>1.8418000000000001</v>
      </c>
      <c r="I145" s="58">
        <v>-7.7871680000000003</v>
      </c>
      <c r="J145" s="58">
        <v>1.0464770000000001</v>
      </c>
      <c r="K145" s="58">
        <v>-7.4186519999999998</v>
      </c>
      <c r="L145" s="58">
        <v>-7.4186519999999998</v>
      </c>
      <c r="M145" s="58">
        <v>1.8418000000000001</v>
      </c>
      <c r="N145" s="58">
        <v>1.0464770000000001</v>
      </c>
      <c r="O145" s="58">
        <v>-8.8266950000000008</v>
      </c>
      <c r="P145" s="58">
        <v>-7.7871680000000003</v>
      </c>
      <c r="Q145" s="58">
        <v>1.8418000000000001</v>
      </c>
      <c r="R145" s="58">
        <v>1.0464770000000001</v>
      </c>
      <c r="S145" s="58">
        <v>-9.6853119999999997</v>
      </c>
      <c r="T145" s="58">
        <v>-7.7871680000000003</v>
      </c>
    </row>
    <row r="146" spans="2:20" x14ac:dyDescent="0.25">
      <c r="C146" s="56">
        <v>17</v>
      </c>
      <c r="D146" s="57" t="s">
        <v>82</v>
      </c>
      <c r="E146" s="58">
        <v>-1.9343349999999999</v>
      </c>
      <c r="F146" s="58">
        <v>-1.099054</v>
      </c>
      <c r="G146" s="58">
        <v>-17.481483000000001</v>
      </c>
      <c r="H146" s="58">
        <v>-1.9343349999999999</v>
      </c>
      <c r="I146" s="58">
        <v>-9.9326609999999995</v>
      </c>
      <c r="J146" s="58">
        <v>-1.099054</v>
      </c>
      <c r="K146" s="58">
        <v>-7.4186519999999998</v>
      </c>
      <c r="L146" s="58">
        <v>-7.4186519999999998</v>
      </c>
      <c r="M146" s="58">
        <v>-1.9343349999999999</v>
      </c>
      <c r="N146" s="58">
        <v>-1.099054</v>
      </c>
      <c r="O146" s="58">
        <v>-8.8266950000000008</v>
      </c>
      <c r="P146" s="58">
        <v>-8.8266950000000008</v>
      </c>
      <c r="Q146" s="58">
        <v>-1.9343349999999999</v>
      </c>
      <c r="R146" s="58">
        <v>-1.099054</v>
      </c>
      <c r="S146" s="58">
        <v>-9.6853119999999997</v>
      </c>
      <c r="T146" s="58">
        <v>-9.6853119999999997</v>
      </c>
    </row>
    <row r="147" spans="2:20" x14ac:dyDescent="0.25">
      <c r="C147" s="56">
        <v>18</v>
      </c>
      <c r="D147" s="57" t="s">
        <v>83</v>
      </c>
      <c r="E147" s="58">
        <v>-0.95878799999999997</v>
      </c>
      <c r="F147" s="58">
        <v>-0.54476599999999997</v>
      </c>
      <c r="G147" s="58">
        <v>-16.506004000000001</v>
      </c>
      <c r="H147" s="58">
        <v>-0.95878799999999997</v>
      </c>
      <c r="I147" s="58">
        <v>-9.3784109999999998</v>
      </c>
      <c r="J147" s="58">
        <v>-0.54476599999999997</v>
      </c>
      <c r="K147" s="58">
        <v>-7.4186519999999998</v>
      </c>
      <c r="L147" s="58">
        <v>-7.4186519999999998</v>
      </c>
      <c r="M147" s="58">
        <v>-0.95878799999999997</v>
      </c>
      <c r="N147" s="58">
        <v>-0.54476599999999997</v>
      </c>
      <c r="O147" s="58">
        <v>-8.8266950000000008</v>
      </c>
      <c r="P147" s="58">
        <v>-8.8266950000000008</v>
      </c>
      <c r="Q147" s="58">
        <v>-0.95878799999999997</v>
      </c>
      <c r="R147" s="58">
        <v>-0.54476599999999997</v>
      </c>
      <c r="S147" s="58">
        <v>-9.6853119999999997</v>
      </c>
      <c r="T147" s="58">
        <v>-9.3784109999999998</v>
      </c>
    </row>
    <row r="148" spans="2:20" x14ac:dyDescent="0.25">
      <c r="C148" s="56">
        <v>19</v>
      </c>
      <c r="D148" s="57" t="s">
        <v>84</v>
      </c>
      <c r="E148" s="58">
        <v>2.746105</v>
      </c>
      <c r="F148" s="58">
        <v>1.560287</v>
      </c>
      <c r="G148" s="58">
        <v>-12.801085</v>
      </c>
      <c r="H148" s="58">
        <v>2.746105</v>
      </c>
      <c r="I148" s="58">
        <v>-7.2733439999999998</v>
      </c>
      <c r="J148" s="58">
        <v>1.560287</v>
      </c>
      <c r="K148" s="58">
        <v>-7.4186519999999998</v>
      </c>
      <c r="L148" s="58">
        <v>-7.2733439999999998</v>
      </c>
      <c r="M148" s="58">
        <v>2.746105</v>
      </c>
      <c r="N148" s="58">
        <v>1.560287</v>
      </c>
      <c r="O148" s="58">
        <v>-8.8266950000000008</v>
      </c>
      <c r="P148" s="58">
        <v>-7.2733439999999998</v>
      </c>
      <c r="Q148" s="58">
        <v>2.746105</v>
      </c>
      <c r="R148" s="58">
        <v>1.560287</v>
      </c>
      <c r="S148" s="58">
        <v>-9.6853119999999997</v>
      </c>
      <c r="T148" s="58">
        <v>-7.2733439999999998</v>
      </c>
    </row>
    <row r="149" spans="2:20" x14ac:dyDescent="0.25">
      <c r="C149" s="56">
        <v>20</v>
      </c>
      <c r="D149" s="57" t="s">
        <v>85</v>
      </c>
      <c r="E149" s="58">
        <v>-9.6853119999999997</v>
      </c>
      <c r="F149" s="58">
        <v>-5.503018</v>
      </c>
      <c r="G149" s="58">
        <v>-25.232527999999999</v>
      </c>
      <c r="H149" s="58">
        <v>-7.4186519999999998</v>
      </c>
      <c r="I149" s="58">
        <v>-14.336663</v>
      </c>
      <c r="J149" s="58">
        <v>-5.503018</v>
      </c>
      <c r="K149" s="58">
        <v>-7.4186519999999998</v>
      </c>
      <c r="L149" s="58">
        <v>-7.4186519999999998</v>
      </c>
      <c r="M149" s="58">
        <v>-8.8266950000000008</v>
      </c>
      <c r="N149" s="58">
        <v>-5.503018</v>
      </c>
      <c r="O149" s="58">
        <v>-8.8266950000000008</v>
      </c>
      <c r="P149" s="58">
        <v>-8.8266950000000008</v>
      </c>
      <c r="Q149" s="58">
        <v>-9.6853119999999997</v>
      </c>
      <c r="R149" s="58">
        <v>-5.503018</v>
      </c>
      <c r="S149" s="58">
        <v>-9.6853119999999997</v>
      </c>
      <c r="T149" s="58">
        <v>-9.6853119999999997</v>
      </c>
    </row>
    <row r="150" spans="2:20" x14ac:dyDescent="0.25">
      <c r="C150" s="56">
        <v>21</v>
      </c>
      <c r="D150" s="57" t="s">
        <v>86</v>
      </c>
      <c r="E150" s="58">
        <v>-9.4754050000000003</v>
      </c>
      <c r="F150" s="58">
        <v>-5.3837529999999996</v>
      </c>
      <c r="G150" s="58">
        <v>-25.022621000000001</v>
      </c>
      <c r="H150" s="58">
        <v>-7.4186519999999998</v>
      </c>
      <c r="I150" s="58">
        <v>-14.217397999999999</v>
      </c>
      <c r="J150" s="58">
        <v>-5.3837529999999996</v>
      </c>
      <c r="K150" s="58">
        <v>-7.4186519999999998</v>
      </c>
      <c r="L150" s="58">
        <v>-7.4186519999999998</v>
      </c>
      <c r="M150" s="58">
        <v>-8.8266950000000008</v>
      </c>
      <c r="N150" s="58">
        <v>-5.3837529999999996</v>
      </c>
      <c r="O150" s="58">
        <v>-8.8266950000000008</v>
      </c>
      <c r="P150" s="58">
        <v>-8.8266950000000008</v>
      </c>
      <c r="Q150" s="58">
        <v>-9.4754050000000003</v>
      </c>
      <c r="R150" s="58">
        <v>-5.3837529999999996</v>
      </c>
      <c r="S150" s="58">
        <v>-9.6853119999999997</v>
      </c>
      <c r="T150" s="58">
        <v>-9.6853119999999997</v>
      </c>
    </row>
    <row r="151" spans="2:20" x14ac:dyDescent="0.25">
      <c r="C151" s="56">
        <v>22</v>
      </c>
      <c r="D151" s="57" t="s">
        <v>87</v>
      </c>
      <c r="E151" s="58">
        <v>-8.2885E-2</v>
      </c>
      <c r="F151" s="58">
        <v>-4.7093999999999997E-2</v>
      </c>
      <c r="G151" s="58">
        <v>-15.62677</v>
      </c>
      <c r="H151" s="58">
        <v>-8.2885E-2</v>
      </c>
      <c r="I151" s="58">
        <v>-8.8788459999999993</v>
      </c>
      <c r="J151" s="58">
        <v>-4.7093999999999997E-2</v>
      </c>
      <c r="K151" s="58">
        <v>-7.4186519999999998</v>
      </c>
      <c r="L151" s="58">
        <v>-7.4186519999999998</v>
      </c>
      <c r="M151" s="58">
        <v>-8.2885E-2</v>
      </c>
      <c r="N151" s="58">
        <v>-4.7093999999999997E-2</v>
      </c>
      <c r="O151" s="58">
        <v>-8.8266950000000008</v>
      </c>
      <c r="P151" s="58">
        <v>-8.8266950000000008</v>
      </c>
      <c r="Q151" s="58">
        <v>-8.2885E-2</v>
      </c>
      <c r="R151" s="58">
        <v>-4.7093999999999997E-2</v>
      </c>
      <c r="S151" s="58">
        <v>-9.6853119999999997</v>
      </c>
      <c r="T151" s="58">
        <v>-8.8788459999999993</v>
      </c>
    </row>
    <row r="152" spans="2:20" x14ac:dyDescent="0.25">
      <c r="C152" s="56">
        <v>23</v>
      </c>
      <c r="D152" s="57" t="s">
        <v>88</v>
      </c>
      <c r="E152" s="58">
        <v>-8.2885E-2</v>
      </c>
      <c r="F152" s="58">
        <v>-4.7093999999999997E-2</v>
      </c>
      <c r="G152" s="58">
        <v>-15.62677</v>
      </c>
      <c r="H152" s="58">
        <v>-8.2885E-2</v>
      </c>
      <c r="I152" s="58">
        <v>-8.8788459999999993</v>
      </c>
      <c r="J152" s="58">
        <v>-4.7093999999999997E-2</v>
      </c>
      <c r="K152" s="58">
        <v>-7.4186519999999998</v>
      </c>
      <c r="L152" s="58">
        <v>-7.4186519999999998</v>
      </c>
      <c r="M152" s="58">
        <v>-8.2885E-2</v>
      </c>
      <c r="N152" s="58">
        <v>-4.7093999999999997E-2</v>
      </c>
      <c r="O152" s="58">
        <v>-8.8266950000000008</v>
      </c>
      <c r="P152" s="58">
        <v>-8.8266950000000008</v>
      </c>
      <c r="Q152" s="58">
        <v>-8.2885E-2</v>
      </c>
      <c r="R152" s="58">
        <v>-4.7093999999999997E-2</v>
      </c>
      <c r="S152" s="58">
        <v>-9.6853119999999997</v>
      </c>
      <c r="T152" s="58">
        <v>-8.8788459999999993</v>
      </c>
    </row>
    <row r="153" spans="2:20" x14ac:dyDescent="0.25">
      <c r="C153" s="56">
        <v>24</v>
      </c>
      <c r="D153" s="57" t="s">
        <v>89</v>
      </c>
      <c r="E153" s="58">
        <v>-8.2885E-2</v>
      </c>
      <c r="F153" s="58">
        <v>-4.7093999999999997E-2</v>
      </c>
      <c r="G153" s="58">
        <v>-15.62677</v>
      </c>
      <c r="H153" s="58">
        <v>-8.2885E-2</v>
      </c>
      <c r="I153" s="58">
        <v>-8.8788459999999993</v>
      </c>
      <c r="J153" s="58">
        <v>-4.7093999999999997E-2</v>
      </c>
      <c r="K153" s="58">
        <v>-7.4186519999999998</v>
      </c>
      <c r="L153" s="58">
        <v>-7.4186519999999998</v>
      </c>
      <c r="M153" s="58">
        <v>-8.2885E-2</v>
      </c>
      <c r="N153" s="58">
        <v>-4.7093999999999997E-2</v>
      </c>
      <c r="O153" s="58">
        <v>-8.8266950000000008</v>
      </c>
      <c r="P153" s="58">
        <v>-8.8266950000000008</v>
      </c>
      <c r="Q153" s="58">
        <v>-8.2885E-2</v>
      </c>
      <c r="R153" s="58">
        <v>-4.7093999999999997E-2</v>
      </c>
      <c r="S153" s="58">
        <v>-9.6853119999999997</v>
      </c>
      <c r="T153" s="58">
        <v>-8.8788459999999993</v>
      </c>
    </row>
    <row r="154" spans="2:20" x14ac:dyDescent="0.25">
      <c r="C154" s="56">
        <v>25</v>
      </c>
      <c r="D154" s="57" t="s">
        <v>90</v>
      </c>
      <c r="E154" s="58">
        <v>-6.3620159999999997</v>
      </c>
      <c r="F154" s="58">
        <v>-3.6147819999999999</v>
      </c>
      <c r="G154" s="58">
        <v>-21.909231999999999</v>
      </c>
      <c r="H154" s="58">
        <v>-6.3620159999999997</v>
      </c>
      <c r="I154" s="58">
        <v>-12.448427000000001</v>
      </c>
      <c r="J154" s="58">
        <v>-3.6147819999999999</v>
      </c>
      <c r="K154" s="58">
        <v>-7.4186519999999998</v>
      </c>
      <c r="L154" s="58">
        <v>-7.4186519999999998</v>
      </c>
      <c r="M154" s="58">
        <v>-6.3620159999999997</v>
      </c>
      <c r="N154" s="58">
        <v>-3.6147819999999999</v>
      </c>
      <c r="O154" s="58">
        <v>-8.8266950000000008</v>
      </c>
      <c r="P154" s="58">
        <v>-8.8266950000000008</v>
      </c>
      <c r="Q154" s="58">
        <v>-6.3620159999999997</v>
      </c>
      <c r="R154" s="58">
        <v>-3.6147819999999999</v>
      </c>
      <c r="S154" s="58">
        <v>-9.6853119999999997</v>
      </c>
      <c r="T154" s="58">
        <v>-9.6853119999999997</v>
      </c>
    </row>
    <row r="155" spans="2:20" x14ac:dyDescent="0.25">
      <c r="C155" s="56">
        <v>26</v>
      </c>
      <c r="D155" s="57" t="s">
        <v>91</v>
      </c>
      <c r="E155" s="58">
        <v>-5.8908699999999996</v>
      </c>
      <c r="F155" s="58">
        <v>-3.3470849999999999</v>
      </c>
      <c r="G155" s="58">
        <v>-21.438085999999998</v>
      </c>
      <c r="H155" s="58">
        <v>-5.8908699999999996</v>
      </c>
      <c r="I155" s="58">
        <v>-12.180731</v>
      </c>
      <c r="J155" s="58">
        <v>-3.3470849999999999</v>
      </c>
      <c r="K155" s="58">
        <v>-7.4186519999999998</v>
      </c>
      <c r="L155" s="58">
        <v>-7.4186519999999998</v>
      </c>
      <c r="M155" s="58">
        <v>-5.8908699999999996</v>
      </c>
      <c r="N155" s="58">
        <v>-3.3470849999999999</v>
      </c>
      <c r="O155" s="58">
        <v>-8.8266950000000008</v>
      </c>
      <c r="P155" s="58">
        <v>-8.8266950000000008</v>
      </c>
      <c r="Q155" s="58">
        <v>-5.8908699999999996</v>
      </c>
      <c r="R155" s="58">
        <v>-3.3470849999999999</v>
      </c>
      <c r="S155" s="58">
        <v>-9.6853119999999997</v>
      </c>
      <c r="T155" s="58">
        <v>-9.6853119999999997</v>
      </c>
    </row>
    <row r="156" spans="2:20" ht="15.75" thickBot="1" x14ac:dyDescent="0.3">
      <c r="C156" s="59">
        <v>27</v>
      </c>
      <c r="D156" s="60" t="s">
        <v>92</v>
      </c>
      <c r="E156" s="61">
        <v>-9.5968889999999991</v>
      </c>
      <c r="F156" s="61">
        <v>-5.4527780000000003</v>
      </c>
      <c r="G156" s="61">
        <v>-25.143749</v>
      </c>
      <c r="H156" s="61">
        <v>-7.4186519999999998</v>
      </c>
      <c r="I156" s="61">
        <v>-14.286220999999999</v>
      </c>
      <c r="J156" s="61">
        <v>-5.4527780000000003</v>
      </c>
      <c r="K156" s="61">
        <v>-7.4186519999999998</v>
      </c>
      <c r="L156" s="61">
        <v>-7.4186519999999998</v>
      </c>
      <c r="M156" s="61">
        <v>-8.8266950000000008</v>
      </c>
      <c r="N156" s="61">
        <v>-5.4527780000000003</v>
      </c>
      <c r="O156" s="61">
        <v>-8.8266950000000008</v>
      </c>
      <c r="P156" s="61">
        <v>-8.8266950000000008</v>
      </c>
      <c r="Q156" s="61">
        <v>-9.5968889999999991</v>
      </c>
      <c r="R156" s="61">
        <v>-5.4527780000000003</v>
      </c>
      <c r="S156" s="61">
        <v>-9.6853119999999997</v>
      </c>
      <c r="T156" s="61">
        <v>-9.6853119999999997</v>
      </c>
    </row>
    <row r="157" spans="2:20" ht="15.75" thickBot="1" x14ac:dyDescent="0.3">
      <c r="C157" s="12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</row>
    <row r="158" spans="2:20" ht="15.75" thickBot="1" x14ac:dyDescent="0.3">
      <c r="B158" s="24" t="s">
        <v>94</v>
      </c>
    </row>
    <row r="159" spans="2:20" ht="51.75" thickBot="1" x14ac:dyDescent="0.3">
      <c r="C159" s="25" t="s">
        <v>21</v>
      </c>
      <c r="D159" s="26" t="s">
        <v>22</v>
      </c>
      <c r="E159" s="34" t="s">
        <v>1</v>
      </c>
      <c r="F159" s="34" t="s">
        <v>2</v>
      </c>
      <c r="G159" s="34" t="s">
        <v>3</v>
      </c>
      <c r="H159" s="34" t="s">
        <v>4</v>
      </c>
      <c r="I159" s="34" t="s">
        <v>5</v>
      </c>
      <c r="J159" s="34" t="s">
        <v>23</v>
      </c>
      <c r="K159" s="34" t="s">
        <v>7</v>
      </c>
      <c r="L159" s="34" t="s">
        <v>8</v>
      </c>
      <c r="M159" s="34" t="s">
        <v>9</v>
      </c>
      <c r="N159" s="34" t="s">
        <v>10</v>
      </c>
      <c r="O159" s="34" t="s">
        <v>11</v>
      </c>
      <c r="P159" s="34" t="s">
        <v>12</v>
      </c>
      <c r="Q159" s="34" t="s">
        <v>13</v>
      </c>
      <c r="R159" s="34" t="s">
        <v>14</v>
      </c>
      <c r="S159" s="34" t="s">
        <v>15</v>
      </c>
      <c r="T159" s="34" t="s">
        <v>16</v>
      </c>
    </row>
    <row r="160" spans="2:20" x14ac:dyDescent="0.25">
      <c r="C160" s="27">
        <v>1</v>
      </c>
      <c r="D160" s="28" t="s">
        <v>66</v>
      </c>
      <c r="E160" s="29">
        <v>34.670938</v>
      </c>
      <c r="F160" s="29">
        <v>19.699397000000001</v>
      </c>
      <c r="G160" s="29">
        <v>29.023436</v>
      </c>
      <c r="H160" s="29">
        <v>21.218643</v>
      </c>
      <c r="I160" s="29">
        <v>16.490589</v>
      </c>
      <c r="J160" s="29">
        <v>19.699397000000001</v>
      </c>
      <c r="K160" s="29">
        <v>21.218643</v>
      </c>
      <c r="L160" s="29">
        <v>16.490589</v>
      </c>
      <c r="M160" s="29">
        <v>25.961981999999999</v>
      </c>
      <c r="N160" s="29">
        <v>19.699397000000001</v>
      </c>
      <c r="O160" s="29">
        <v>25.961981999999999</v>
      </c>
      <c r="P160" s="29">
        <v>16.490589</v>
      </c>
      <c r="Q160" s="29">
        <v>34.670938</v>
      </c>
      <c r="R160" s="29">
        <v>19.699397000000001</v>
      </c>
      <c r="S160" s="29">
        <v>29.023436</v>
      </c>
      <c r="T160" s="29">
        <v>16.490589</v>
      </c>
    </row>
    <row r="161" spans="3:20" x14ac:dyDescent="0.25">
      <c r="C161" s="56">
        <v>2</v>
      </c>
      <c r="D161" s="57" t="s">
        <v>67</v>
      </c>
      <c r="E161" s="58">
        <v>34.670938</v>
      </c>
      <c r="F161" s="58">
        <v>19.699397000000001</v>
      </c>
      <c r="G161" s="58">
        <v>29.023436</v>
      </c>
      <c r="H161" s="58">
        <v>21.218643</v>
      </c>
      <c r="I161" s="58">
        <v>16.490589</v>
      </c>
      <c r="J161" s="58">
        <v>19.699397000000001</v>
      </c>
      <c r="K161" s="58">
        <v>21.218643</v>
      </c>
      <c r="L161" s="58">
        <v>16.490589</v>
      </c>
      <c r="M161" s="58">
        <v>25.961981999999999</v>
      </c>
      <c r="N161" s="58">
        <v>19.699397000000001</v>
      </c>
      <c r="O161" s="58">
        <v>25.961981999999999</v>
      </c>
      <c r="P161" s="58">
        <v>16.490589</v>
      </c>
      <c r="Q161" s="58">
        <v>34.670938</v>
      </c>
      <c r="R161" s="58">
        <v>19.699397000000001</v>
      </c>
      <c r="S161" s="58">
        <v>29.023436</v>
      </c>
      <c r="T161" s="58">
        <v>16.490589</v>
      </c>
    </row>
    <row r="162" spans="3:20" x14ac:dyDescent="0.25">
      <c r="C162" s="56">
        <v>3</v>
      </c>
      <c r="D162" s="57" t="s">
        <v>68</v>
      </c>
      <c r="E162" s="58">
        <v>25.675022999999999</v>
      </c>
      <c r="F162" s="58">
        <v>14.588081000000001</v>
      </c>
      <c r="G162" s="58">
        <v>20.027353000000002</v>
      </c>
      <c r="H162" s="58">
        <v>21.218643</v>
      </c>
      <c r="I162" s="58">
        <v>11.379178</v>
      </c>
      <c r="J162" s="58">
        <v>14.588081000000001</v>
      </c>
      <c r="K162" s="58">
        <v>20.027353000000002</v>
      </c>
      <c r="L162" s="58">
        <v>11.379178</v>
      </c>
      <c r="M162" s="58">
        <v>25.675022999999999</v>
      </c>
      <c r="N162" s="58">
        <v>14.588081000000001</v>
      </c>
      <c r="O162" s="58">
        <v>20.027353000000002</v>
      </c>
      <c r="P162" s="58">
        <v>11.379178</v>
      </c>
      <c r="Q162" s="58">
        <v>25.675022999999999</v>
      </c>
      <c r="R162" s="58">
        <v>14.588081000000001</v>
      </c>
      <c r="S162" s="58">
        <v>20.027353000000002</v>
      </c>
      <c r="T162" s="58">
        <v>11.379178</v>
      </c>
    </row>
    <row r="163" spans="3:20" x14ac:dyDescent="0.25">
      <c r="C163" s="56">
        <v>4</v>
      </c>
      <c r="D163" s="57" t="s">
        <v>69</v>
      </c>
      <c r="E163" s="58">
        <v>34.574100999999999</v>
      </c>
      <c r="F163" s="58">
        <v>19.644376000000001</v>
      </c>
      <c r="G163" s="58">
        <v>28.929145999999999</v>
      </c>
      <c r="H163" s="58">
        <v>21.218643</v>
      </c>
      <c r="I163" s="58">
        <v>16.437014999999999</v>
      </c>
      <c r="J163" s="58">
        <v>19.644376000000001</v>
      </c>
      <c r="K163" s="58">
        <v>21.218643</v>
      </c>
      <c r="L163" s="58">
        <v>16.437014999999999</v>
      </c>
      <c r="M163" s="58">
        <v>25.961981999999999</v>
      </c>
      <c r="N163" s="58">
        <v>19.644376000000001</v>
      </c>
      <c r="O163" s="58">
        <v>25.961981999999999</v>
      </c>
      <c r="P163" s="58">
        <v>16.437014999999999</v>
      </c>
      <c r="Q163" s="58">
        <v>34.574100999999999</v>
      </c>
      <c r="R163" s="58">
        <v>19.644376000000001</v>
      </c>
      <c r="S163" s="58">
        <v>28.929145999999999</v>
      </c>
      <c r="T163" s="58">
        <v>16.437014999999999</v>
      </c>
    </row>
    <row r="164" spans="3:20" x14ac:dyDescent="0.25">
      <c r="C164" s="56">
        <v>5</v>
      </c>
      <c r="D164" s="57" t="s">
        <v>70</v>
      </c>
      <c r="E164" s="58">
        <v>21.691426</v>
      </c>
      <c r="F164" s="58">
        <v>12.324674</v>
      </c>
      <c r="G164" s="58">
        <v>16.043602</v>
      </c>
      <c r="H164" s="58">
        <v>21.218643</v>
      </c>
      <c r="I164" s="58">
        <v>9.1156830000000006</v>
      </c>
      <c r="J164" s="58">
        <v>12.324674</v>
      </c>
      <c r="K164" s="58">
        <v>16.043602</v>
      </c>
      <c r="L164" s="58">
        <v>9.1156830000000006</v>
      </c>
      <c r="M164" s="58">
        <v>21.691426</v>
      </c>
      <c r="N164" s="58">
        <v>12.324674</v>
      </c>
      <c r="O164" s="58">
        <v>16.043602</v>
      </c>
      <c r="P164" s="58">
        <v>9.1156830000000006</v>
      </c>
      <c r="Q164" s="58">
        <v>21.691426</v>
      </c>
      <c r="R164" s="58">
        <v>12.324674</v>
      </c>
      <c r="S164" s="58">
        <v>16.043602</v>
      </c>
      <c r="T164" s="58">
        <v>9.1156830000000006</v>
      </c>
    </row>
    <row r="165" spans="3:20" x14ac:dyDescent="0.25">
      <c r="C165" s="56">
        <v>6</v>
      </c>
      <c r="D165" s="57" t="s">
        <v>71</v>
      </c>
      <c r="E165" s="58">
        <v>20.757273999999999</v>
      </c>
      <c r="F165" s="58">
        <v>11.793906</v>
      </c>
      <c r="G165" s="58">
        <v>15.108729</v>
      </c>
      <c r="H165" s="58">
        <v>20.757273999999999</v>
      </c>
      <c r="I165" s="58">
        <v>8.5845050000000001</v>
      </c>
      <c r="J165" s="58">
        <v>11.793906</v>
      </c>
      <c r="K165" s="58">
        <v>15.108729</v>
      </c>
      <c r="L165" s="58">
        <v>8.5845050000000001</v>
      </c>
      <c r="M165" s="58">
        <v>20.757273999999999</v>
      </c>
      <c r="N165" s="58">
        <v>11.793906</v>
      </c>
      <c r="O165" s="58">
        <v>15.108729</v>
      </c>
      <c r="P165" s="58">
        <v>8.5845050000000001</v>
      </c>
      <c r="Q165" s="58">
        <v>20.757273999999999</v>
      </c>
      <c r="R165" s="58">
        <v>11.793906</v>
      </c>
      <c r="S165" s="58">
        <v>15.108729</v>
      </c>
      <c r="T165" s="58">
        <v>8.5845050000000001</v>
      </c>
    </row>
    <row r="166" spans="3:20" x14ac:dyDescent="0.25">
      <c r="C166" s="56">
        <v>7</v>
      </c>
      <c r="D166" s="57" t="s">
        <v>72</v>
      </c>
      <c r="E166" s="58">
        <v>26.030377000000001</v>
      </c>
      <c r="F166" s="58">
        <v>14.789987</v>
      </c>
      <c r="G166" s="58">
        <v>20.391846999999999</v>
      </c>
      <c r="H166" s="58">
        <v>21.218643</v>
      </c>
      <c r="I166" s="58">
        <v>11.586277000000001</v>
      </c>
      <c r="J166" s="58">
        <v>14.789987</v>
      </c>
      <c r="K166" s="58">
        <v>20.391846999999999</v>
      </c>
      <c r="L166" s="58">
        <v>11.586277000000001</v>
      </c>
      <c r="M166" s="58">
        <v>25.961981999999999</v>
      </c>
      <c r="N166" s="58">
        <v>14.789987</v>
      </c>
      <c r="O166" s="58">
        <v>20.391846999999999</v>
      </c>
      <c r="P166" s="58">
        <v>11.586277000000001</v>
      </c>
      <c r="Q166" s="58">
        <v>26.030377000000001</v>
      </c>
      <c r="R166" s="58">
        <v>14.789987</v>
      </c>
      <c r="S166" s="58">
        <v>20.391846999999999</v>
      </c>
      <c r="T166" s="58">
        <v>11.586277000000001</v>
      </c>
    </row>
    <row r="167" spans="3:20" x14ac:dyDescent="0.25">
      <c r="C167" s="56">
        <v>8</v>
      </c>
      <c r="D167" s="57" t="s">
        <v>73</v>
      </c>
      <c r="E167" s="58">
        <v>17.819707000000001</v>
      </c>
      <c r="F167" s="58">
        <v>10.124834</v>
      </c>
      <c r="G167" s="58">
        <v>12.171162000000001</v>
      </c>
      <c r="H167" s="58">
        <v>17.819707000000001</v>
      </c>
      <c r="I167" s="58">
        <v>6.9154330000000002</v>
      </c>
      <c r="J167" s="58">
        <v>10.124834</v>
      </c>
      <c r="K167" s="58">
        <v>12.171162000000001</v>
      </c>
      <c r="L167" s="58">
        <v>6.9154330000000002</v>
      </c>
      <c r="M167" s="58">
        <v>13.538745</v>
      </c>
      <c r="N167" s="58">
        <v>10.124834</v>
      </c>
      <c r="O167" s="58">
        <v>12.171162000000001</v>
      </c>
      <c r="P167" s="58">
        <v>6.9154330000000002</v>
      </c>
      <c r="Q167" s="58">
        <v>17.819707000000001</v>
      </c>
      <c r="R167" s="58">
        <v>10.124834</v>
      </c>
      <c r="S167" s="58">
        <v>12.171162000000001</v>
      </c>
      <c r="T167" s="58">
        <v>6.9154330000000002</v>
      </c>
    </row>
    <row r="168" spans="3:20" x14ac:dyDescent="0.25">
      <c r="C168" s="56">
        <v>9</v>
      </c>
      <c r="D168" s="57" t="s">
        <v>74</v>
      </c>
      <c r="E168" s="58">
        <v>17.307168000000001</v>
      </c>
      <c r="F168" s="58">
        <v>9.8336179999999995</v>
      </c>
      <c r="G168" s="58">
        <v>11.659751999999999</v>
      </c>
      <c r="H168" s="58">
        <v>17.307168000000001</v>
      </c>
      <c r="I168" s="58">
        <v>6.6248589999999998</v>
      </c>
      <c r="J168" s="58">
        <v>9.8336179999999995</v>
      </c>
      <c r="K168" s="58">
        <v>11.659751999999999</v>
      </c>
      <c r="L168" s="58">
        <v>6.6248589999999998</v>
      </c>
      <c r="M168" s="58">
        <v>13.538745</v>
      </c>
      <c r="N168" s="58">
        <v>9.8336179999999995</v>
      </c>
      <c r="O168" s="58">
        <v>11.659751999999999</v>
      </c>
      <c r="P168" s="58">
        <v>6.6248589999999998</v>
      </c>
      <c r="Q168" s="58">
        <v>17.307168000000001</v>
      </c>
      <c r="R168" s="58">
        <v>9.8336179999999995</v>
      </c>
      <c r="S168" s="58">
        <v>11.659751999999999</v>
      </c>
      <c r="T168" s="58">
        <v>6.6248589999999998</v>
      </c>
    </row>
    <row r="169" spans="3:20" x14ac:dyDescent="0.25">
      <c r="C169" s="56">
        <v>10</v>
      </c>
      <c r="D169" s="57" t="s">
        <v>75</v>
      </c>
      <c r="E169" s="58">
        <v>16.651139000000001</v>
      </c>
      <c r="F169" s="58">
        <v>9.4608740000000004</v>
      </c>
      <c r="G169" s="58">
        <v>11.006466</v>
      </c>
      <c r="H169" s="58">
        <v>16.651139000000001</v>
      </c>
      <c r="I169" s="58">
        <v>6.2536740000000002</v>
      </c>
      <c r="J169" s="58">
        <v>9.4608740000000004</v>
      </c>
      <c r="K169" s="58">
        <v>11.006466</v>
      </c>
      <c r="L169" s="58">
        <v>6.2536740000000002</v>
      </c>
      <c r="M169" s="58">
        <v>13.538745</v>
      </c>
      <c r="N169" s="58">
        <v>9.4608740000000004</v>
      </c>
      <c r="O169" s="58">
        <v>11.006466</v>
      </c>
      <c r="P169" s="58">
        <v>6.2536740000000002</v>
      </c>
      <c r="Q169" s="58">
        <v>16.651139000000001</v>
      </c>
      <c r="R169" s="58">
        <v>9.4608740000000004</v>
      </c>
      <c r="S169" s="58">
        <v>11.006466</v>
      </c>
      <c r="T169" s="58">
        <v>6.2536740000000002</v>
      </c>
    </row>
    <row r="170" spans="3:20" x14ac:dyDescent="0.25">
      <c r="C170" s="56">
        <v>11</v>
      </c>
      <c r="D170" s="57" t="s">
        <v>76</v>
      </c>
      <c r="E170" s="58">
        <v>11.820460000000001</v>
      </c>
      <c r="F170" s="58">
        <v>6.7161710000000001</v>
      </c>
      <c r="G170" s="58">
        <v>6.167535</v>
      </c>
      <c r="H170" s="58">
        <v>11.820460000000001</v>
      </c>
      <c r="I170" s="58">
        <v>3.5042810000000002</v>
      </c>
      <c r="J170" s="58">
        <v>6.7161710000000001</v>
      </c>
      <c r="K170" s="58">
        <v>6.167535</v>
      </c>
      <c r="L170" s="58">
        <v>3.5042810000000002</v>
      </c>
      <c r="M170" s="58">
        <v>11.820460000000001</v>
      </c>
      <c r="N170" s="58">
        <v>6.7161710000000001</v>
      </c>
      <c r="O170" s="58">
        <v>6.167535</v>
      </c>
      <c r="P170" s="58">
        <v>3.5042810000000002</v>
      </c>
      <c r="Q170" s="58">
        <v>11.820460000000001</v>
      </c>
      <c r="R170" s="58">
        <v>6.7161710000000001</v>
      </c>
      <c r="S170" s="58">
        <v>6.167535</v>
      </c>
      <c r="T170" s="58">
        <v>3.5042810000000002</v>
      </c>
    </row>
    <row r="171" spans="3:20" x14ac:dyDescent="0.25">
      <c r="C171" s="56">
        <v>12</v>
      </c>
      <c r="D171" s="57" t="s">
        <v>77</v>
      </c>
      <c r="E171" s="58">
        <v>11.140306000000001</v>
      </c>
      <c r="F171" s="58">
        <v>6.3297189999999999</v>
      </c>
      <c r="G171" s="58">
        <v>5.492413</v>
      </c>
      <c r="H171" s="58">
        <v>11.140306000000001</v>
      </c>
      <c r="I171" s="58">
        <v>3.120689</v>
      </c>
      <c r="J171" s="58">
        <v>6.3297189999999999</v>
      </c>
      <c r="K171" s="58">
        <v>5.492413</v>
      </c>
      <c r="L171" s="58">
        <v>3.120689</v>
      </c>
      <c r="M171" s="58">
        <v>11.140306000000001</v>
      </c>
      <c r="N171" s="58">
        <v>6.3297189999999999</v>
      </c>
      <c r="O171" s="58">
        <v>5.492413</v>
      </c>
      <c r="P171" s="58">
        <v>3.120689</v>
      </c>
      <c r="Q171" s="58">
        <v>11.140306000000001</v>
      </c>
      <c r="R171" s="58">
        <v>6.3297189999999999</v>
      </c>
      <c r="S171" s="58">
        <v>5.492413</v>
      </c>
      <c r="T171" s="58">
        <v>3.120689</v>
      </c>
    </row>
    <row r="172" spans="3:20" x14ac:dyDescent="0.25">
      <c r="C172" s="56">
        <v>13</v>
      </c>
      <c r="D172" s="57" t="s">
        <v>78</v>
      </c>
      <c r="E172" s="58">
        <v>3.7346689999999998</v>
      </c>
      <c r="F172" s="58">
        <v>2.1219709999999998</v>
      </c>
      <c r="G172" s="58">
        <v>-7.7174000000000006E-2</v>
      </c>
      <c r="H172" s="58">
        <v>3.7346689999999998</v>
      </c>
      <c r="I172" s="58">
        <v>-4.3848999999999999E-2</v>
      </c>
      <c r="J172" s="58">
        <v>2.1219709999999998</v>
      </c>
      <c r="K172" s="58">
        <v>-7.7174000000000006E-2</v>
      </c>
      <c r="L172" s="58">
        <v>-4.3848999999999999E-2</v>
      </c>
      <c r="M172" s="58">
        <v>3.7346689999999998</v>
      </c>
      <c r="N172" s="58">
        <v>2.1219709999999998</v>
      </c>
      <c r="O172" s="58">
        <v>-7.7174000000000006E-2</v>
      </c>
      <c r="P172" s="58">
        <v>-4.3848999999999999E-2</v>
      </c>
      <c r="Q172" s="58">
        <v>3.7346689999999998</v>
      </c>
      <c r="R172" s="58">
        <v>2.1219709999999998</v>
      </c>
      <c r="S172" s="58">
        <v>-7.7174000000000006E-2</v>
      </c>
      <c r="T172" s="58">
        <v>-4.3848999999999999E-2</v>
      </c>
    </row>
    <row r="173" spans="3:20" x14ac:dyDescent="0.25">
      <c r="C173" s="56">
        <v>14</v>
      </c>
      <c r="D173" s="57" t="s">
        <v>79</v>
      </c>
      <c r="E173" s="58">
        <v>3.7733569999999999</v>
      </c>
      <c r="F173" s="58">
        <v>2.1439530000000002</v>
      </c>
      <c r="G173" s="58">
        <v>0</v>
      </c>
      <c r="H173" s="58">
        <v>3.7733569999999999</v>
      </c>
      <c r="I173" s="58">
        <v>0</v>
      </c>
      <c r="J173" s="58">
        <v>2.1439530000000002</v>
      </c>
      <c r="K173" s="58">
        <v>0</v>
      </c>
      <c r="L173" s="58">
        <v>0</v>
      </c>
      <c r="M173" s="58">
        <v>3.7733569999999999</v>
      </c>
      <c r="N173" s="58">
        <v>2.1439530000000002</v>
      </c>
      <c r="O173" s="58">
        <v>0</v>
      </c>
      <c r="P173" s="58">
        <v>0</v>
      </c>
      <c r="Q173" s="58">
        <v>3.7733569999999999</v>
      </c>
      <c r="R173" s="58">
        <v>2.1439530000000002</v>
      </c>
      <c r="S173" s="58">
        <v>0</v>
      </c>
      <c r="T173" s="58">
        <v>0</v>
      </c>
    </row>
    <row r="174" spans="3:20" x14ac:dyDescent="0.25">
      <c r="C174" s="56">
        <v>15</v>
      </c>
      <c r="D174" s="57" t="s">
        <v>80</v>
      </c>
      <c r="E174" s="58">
        <v>0.12748499999999999</v>
      </c>
      <c r="F174" s="58">
        <v>7.2434999999999999E-2</v>
      </c>
      <c r="G174" s="58">
        <v>0</v>
      </c>
      <c r="H174" s="58">
        <v>0.12748499999999999</v>
      </c>
      <c r="I174" s="58">
        <v>0</v>
      </c>
      <c r="J174" s="58">
        <v>7.2434999999999999E-2</v>
      </c>
      <c r="K174" s="58">
        <v>0</v>
      </c>
      <c r="L174" s="58">
        <v>0</v>
      </c>
      <c r="M174" s="58">
        <v>0.12748499999999999</v>
      </c>
      <c r="N174" s="58">
        <v>7.2434999999999999E-2</v>
      </c>
      <c r="O174" s="58">
        <v>0</v>
      </c>
      <c r="P174" s="58">
        <v>0</v>
      </c>
      <c r="Q174" s="58">
        <v>0.12748499999999999</v>
      </c>
      <c r="R174" s="58">
        <v>7.2434999999999999E-2</v>
      </c>
      <c r="S174" s="58">
        <v>0</v>
      </c>
      <c r="T174" s="58">
        <v>0</v>
      </c>
    </row>
    <row r="175" spans="3:20" x14ac:dyDescent="0.25">
      <c r="C175" s="56">
        <v>16</v>
      </c>
      <c r="D175" s="57" t="s">
        <v>81</v>
      </c>
      <c r="E175" s="58">
        <v>0</v>
      </c>
      <c r="F175" s="58">
        <v>0</v>
      </c>
      <c r="G175" s="58">
        <v>0</v>
      </c>
      <c r="H175" s="58">
        <v>0</v>
      </c>
      <c r="I175" s="58">
        <v>0</v>
      </c>
      <c r="J175" s="58">
        <v>0</v>
      </c>
      <c r="K175" s="58">
        <v>0</v>
      </c>
      <c r="L175" s="58">
        <v>0</v>
      </c>
      <c r="M175" s="58">
        <v>0</v>
      </c>
      <c r="N175" s="58">
        <v>0</v>
      </c>
      <c r="O175" s="58">
        <v>0</v>
      </c>
      <c r="P175" s="58">
        <v>0</v>
      </c>
      <c r="Q175" s="58">
        <v>0</v>
      </c>
      <c r="R175" s="58">
        <v>0</v>
      </c>
      <c r="S175" s="58">
        <v>0</v>
      </c>
      <c r="T175" s="58">
        <v>0</v>
      </c>
    </row>
    <row r="176" spans="3:20" x14ac:dyDescent="0.25">
      <c r="C176" s="56">
        <v>17</v>
      </c>
      <c r="D176" s="57" t="s">
        <v>82</v>
      </c>
      <c r="E176" s="58">
        <v>0</v>
      </c>
      <c r="F176" s="58">
        <v>0</v>
      </c>
      <c r="G176" s="58">
        <v>0</v>
      </c>
      <c r="H176" s="58">
        <v>0</v>
      </c>
      <c r="I176" s="58">
        <v>0</v>
      </c>
      <c r="J176" s="58">
        <v>0</v>
      </c>
      <c r="K176" s="58">
        <v>0</v>
      </c>
      <c r="L176" s="58">
        <v>0</v>
      </c>
      <c r="M176" s="58">
        <v>0</v>
      </c>
      <c r="N176" s="58">
        <v>0</v>
      </c>
      <c r="O176" s="58">
        <v>0</v>
      </c>
      <c r="P176" s="58">
        <v>0</v>
      </c>
      <c r="Q176" s="58">
        <v>0</v>
      </c>
      <c r="R176" s="58">
        <v>0</v>
      </c>
      <c r="S176" s="58">
        <v>0</v>
      </c>
      <c r="T176" s="58">
        <v>0</v>
      </c>
    </row>
    <row r="177" spans="2:20" x14ac:dyDescent="0.25">
      <c r="C177" s="56">
        <v>18</v>
      </c>
      <c r="D177" s="57" t="s">
        <v>83</v>
      </c>
      <c r="E177" s="58">
        <v>0</v>
      </c>
      <c r="F177" s="58">
        <v>0</v>
      </c>
      <c r="G177" s="58">
        <v>0</v>
      </c>
      <c r="H177" s="58">
        <v>0</v>
      </c>
      <c r="I177" s="58">
        <v>0</v>
      </c>
      <c r="J177" s="58">
        <v>0</v>
      </c>
      <c r="K177" s="58">
        <v>0</v>
      </c>
      <c r="L177" s="58">
        <v>0</v>
      </c>
      <c r="M177" s="58">
        <v>0</v>
      </c>
      <c r="N177" s="58">
        <v>0</v>
      </c>
      <c r="O177" s="58">
        <v>0</v>
      </c>
      <c r="P177" s="58">
        <v>0</v>
      </c>
      <c r="Q177" s="58">
        <v>0</v>
      </c>
      <c r="R177" s="58">
        <v>0</v>
      </c>
      <c r="S177" s="58">
        <v>0</v>
      </c>
      <c r="T177" s="58">
        <v>0</v>
      </c>
    </row>
    <row r="178" spans="2:20" x14ac:dyDescent="0.25">
      <c r="C178" s="56">
        <v>19</v>
      </c>
      <c r="D178" s="57" t="s">
        <v>84</v>
      </c>
      <c r="E178" s="58">
        <v>0</v>
      </c>
      <c r="F178" s="58">
        <v>0</v>
      </c>
      <c r="G178" s="58">
        <v>0</v>
      </c>
      <c r="H178" s="58">
        <v>0</v>
      </c>
      <c r="I178" s="58">
        <v>0</v>
      </c>
      <c r="J178" s="58">
        <v>0</v>
      </c>
      <c r="K178" s="58">
        <v>0</v>
      </c>
      <c r="L178" s="58">
        <v>0</v>
      </c>
      <c r="M178" s="58">
        <v>0</v>
      </c>
      <c r="N178" s="58">
        <v>0</v>
      </c>
      <c r="O178" s="58">
        <v>0</v>
      </c>
      <c r="P178" s="58">
        <v>0</v>
      </c>
      <c r="Q178" s="58">
        <v>0</v>
      </c>
      <c r="R178" s="58">
        <v>0</v>
      </c>
      <c r="S178" s="58">
        <v>0</v>
      </c>
      <c r="T178" s="58">
        <v>0</v>
      </c>
    </row>
    <row r="179" spans="2:20" x14ac:dyDescent="0.25">
      <c r="C179" s="56">
        <v>20</v>
      </c>
      <c r="D179" s="57" t="s">
        <v>85</v>
      </c>
      <c r="E179" s="58">
        <v>0</v>
      </c>
      <c r="F179" s="58">
        <v>0</v>
      </c>
      <c r="G179" s="58">
        <v>0</v>
      </c>
      <c r="H179" s="58">
        <v>0</v>
      </c>
      <c r="I179" s="58">
        <v>0</v>
      </c>
      <c r="J179" s="58">
        <v>0</v>
      </c>
      <c r="K179" s="58">
        <v>0</v>
      </c>
      <c r="L179" s="58">
        <v>0</v>
      </c>
      <c r="M179" s="58">
        <v>0</v>
      </c>
      <c r="N179" s="58">
        <v>0</v>
      </c>
      <c r="O179" s="58">
        <v>0</v>
      </c>
      <c r="P179" s="58">
        <v>0</v>
      </c>
      <c r="Q179" s="58">
        <v>0</v>
      </c>
      <c r="R179" s="58">
        <v>0</v>
      </c>
      <c r="S179" s="58">
        <v>0</v>
      </c>
      <c r="T179" s="58">
        <v>0</v>
      </c>
    </row>
    <row r="180" spans="2:20" x14ac:dyDescent="0.25">
      <c r="C180" s="56">
        <v>21</v>
      </c>
      <c r="D180" s="57" t="s">
        <v>86</v>
      </c>
      <c r="E180" s="58">
        <v>0</v>
      </c>
      <c r="F180" s="58">
        <v>0</v>
      </c>
      <c r="G180" s="58">
        <v>0</v>
      </c>
      <c r="H180" s="58">
        <v>0</v>
      </c>
      <c r="I180" s="58">
        <v>0</v>
      </c>
      <c r="J180" s="58">
        <v>0</v>
      </c>
      <c r="K180" s="58">
        <v>0</v>
      </c>
      <c r="L180" s="58">
        <v>0</v>
      </c>
      <c r="M180" s="58">
        <v>0</v>
      </c>
      <c r="N180" s="58">
        <v>0</v>
      </c>
      <c r="O180" s="58">
        <v>0</v>
      </c>
      <c r="P180" s="58">
        <v>0</v>
      </c>
      <c r="Q180" s="58">
        <v>0</v>
      </c>
      <c r="R180" s="58">
        <v>0</v>
      </c>
      <c r="S180" s="58">
        <v>0</v>
      </c>
      <c r="T180" s="58">
        <v>0</v>
      </c>
    </row>
    <row r="181" spans="2:20" x14ac:dyDescent="0.25">
      <c r="C181" s="56">
        <v>22</v>
      </c>
      <c r="D181" s="57" t="s">
        <v>87</v>
      </c>
      <c r="E181" s="58">
        <v>-7.5827970000000002</v>
      </c>
      <c r="F181" s="58">
        <v>-4.308408</v>
      </c>
      <c r="G181" s="58">
        <v>-7.5861289999999997</v>
      </c>
      <c r="H181" s="58">
        <v>-1.1344999999999999E-2</v>
      </c>
      <c r="I181" s="58">
        <v>-4.3102999999999998</v>
      </c>
      <c r="J181" s="58">
        <v>-1.1344999999999999E-2</v>
      </c>
      <c r="K181" s="58">
        <v>-7.5861289999999997</v>
      </c>
      <c r="L181" s="58">
        <v>-4.3102999999999998</v>
      </c>
      <c r="M181" s="58">
        <v>-6.8465579999999999</v>
      </c>
      <c r="N181" s="58">
        <v>-4.308408</v>
      </c>
      <c r="O181" s="58">
        <v>-6.8465579999999999</v>
      </c>
      <c r="P181" s="58">
        <v>-4.3102999999999998</v>
      </c>
      <c r="Q181" s="58">
        <v>-7.5827970000000002</v>
      </c>
      <c r="R181" s="58">
        <v>-4.308408</v>
      </c>
      <c r="S181" s="58">
        <v>-7.5827970000000002</v>
      </c>
      <c r="T181" s="58">
        <v>-4.3102999999999998</v>
      </c>
    </row>
    <row r="182" spans="2:20" x14ac:dyDescent="0.25">
      <c r="C182" s="56">
        <v>23</v>
      </c>
      <c r="D182" s="57" t="s">
        <v>88</v>
      </c>
      <c r="E182" s="58">
        <v>-3.5759069999999999</v>
      </c>
      <c r="F182" s="58">
        <v>-2.0317660000000002</v>
      </c>
      <c r="G182" s="58">
        <v>-3.5792389999999998</v>
      </c>
      <c r="H182" s="58">
        <v>-1.1344999999999999E-2</v>
      </c>
      <c r="I182" s="58">
        <v>-2.033658</v>
      </c>
      <c r="J182" s="58">
        <v>-1.1344999999999999E-2</v>
      </c>
      <c r="K182" s="58">
        <v>-3.5792389999999998</v>
      </c>
      <c r="L182" s="58">
        <v>-2.033658</v>
      </c>
      <c r="M182" s="58">
        <v>-3.5759069999999999</v>
      </c>
      <c r="N182" s="58">
        <v>-2.0317660000000002</v>
      </c>
      <c r="O182" s="58">
        <v>-3.5792389999999998</v>
      </c>
      <c r="P182" s="58">
        <v>-2.033658</v>
      </c>
      <c r="Q182" s="58">
        <v>-3.5759069999999999</v>
      </c>
      <c r="R182" s="58">
        <v>-2.0317660000000002</v>
      </c>
      <c r="S182" s="58">
        <v>-3.5792389999999998</v>
      </c>
      <c r="T182" s="58">
        <v>-2.033658</v>
      </c>
    </row>
    <row r="183" spans="2:20" x14ac:dyDescent="0.25">
      <c r="C183" s="56">
        <v>24</v>
      </c>
      <c r="D183" s="57" t="s">
        <v>89</v>
      </c>
      <c r="E183" s="58">
        <v>0</v>
      </c>
      <c r="F183" s="58">
        <v>0</v>
      </c>
      <c r="G183" s="58">
        <v>0</v>
      </c>
      <c r="H183" s="58">
        <v>0</v>
      </c>
      <c r="I183" s="58">
        <v>0</v>
      </c>
      <c r="J183" s="58">
        <v>0</v>
      </c>
      <c r="K183" s="58">
        <v>0</v>
      </c>
      <c r="L183" s="58">
        <v>0</v>
      </c>
      <c r="M183" s="58">
        <v>0</v>
      </c>
      <c r="N183" s="58">
        <v>0</v>
      </c>
      <c r="O183" s="58">
        <v>0</v>
      </c>
      <c r="P183" s="58">
        <v>0</v>
      </c>
      <c r="Q183" s="58">
        <v>0</v>
      </c>
      <c r="R183" s="58">
        <v>0</v>
      </c>
      <c r="S183" s="58">
        <v>0</v>
      </c>
      <c r="T183" s="58">
        <v>0</v>
      </c>
    </row>
    <row r="184" spans="2:20" x14ac:dyDescent="0.25">
      <c r="C184" s="56">
        <v>25</v>
      </c>
      <c r="D184" s="57" t="s">
        <v>90</v>
      </c>
      <c r="E184" s="58">
        <v>0</v>
      </c>
      <c r="F184" s="58">
        <v>0</v>
      </c>
      <c r="G184" s="58">
        <v>0</v>
      </c>
      <c r="H184" s="58">
        <v>0</v>
      </c>
      <c r="I184" s="58">
        <v>0</v>
      </c>
      <c r="J184" s="58">
        <v>0</v>
      </c>
      <c r="K184" s="58">
        <v>0</v>
      </c>
      <c r="L184" s="58">
        <v>0</v>
      </c>
      <c r="M184" s="58">
        <v>0</v>
      </c>
      <c r="N184" s="58">
        <v>0</v>
      </c>
      <c r="O184" s="58">
        <v>0</v>
      </c>
      <c r="P184" s="58">
        <v>0</v>
      </c>
      <c r="Q184" s="58">
        <v>0</v>
      </c>
      <c r="R184" s="58">
        <v>0</v>
      </c>
      <c r="S184" s="58">
        <v>0</v>
      </c>
      <c r="T184" s="58">
        <v>0</v>
      </c>
    </row>
    <row r="185" spans="2:20" x14ac:dyDescent="0.25">
      <c r="C185" s="56">
        <v>26</v>
      </c>
      <c r="D185" s="57" t="s">
        <v>91</v>
      </c>
      <c r="E185" s="58">
        <v>0</v>
      </c>
      <c r="F185" s="58">
        <v>0</v>
      </c>
      <c r="G185" s="58">
        <v>0</v>
      </c>
      <c r="H185" s="58">
        <v>0</v>
      </c>
      <c r="I185" s="58">
        <v>0</v>
      </c>
      <c r="J185" s="58">
        <v>0</v>
      </c>
      <c r="K185" s="58">
        <v>0</v>
      </c>
      <c r="L185" s="58">
        <v>0</v>
      </c>
      <c r="M185" s="58">
        <v>0</v>
      </c>
      <c r="N185" s="58">
        <v>0</v>
      </c>
      <c r="O185" s="58">
        <v>0</v>
      </c>
      <c r="P185" s="58">
        <v>0</v>
      </c>
      <c r="Q185" s="58">
        <v>0</v>
      </c>
      <c r="R185" s="58">
        <v>0</v>
      </c>
      <c r="S185" s="58">
        <v>0</v>
      </c>
      <c r="T185" s="58">
        <v>0</v>
      </c>
    </row>
    <row r="186" spans="2:20" ht="15.75" thickBot="1" x14ac:dyDescent="0.3">
      <c r="C186" s="59">
        <v>27</v>
      </c>
      <c r="D186" s="60" t="s">
        <v>92</v>
      </c>
      <c r="E186" s="61">
        <v>0</v>
      </c>
      <c r="F186" s="61">
        <v>0</v>
      </c>
      <c r="G186" s="61">
        <v>0</v>
      </c>
      <c r="H186" s="61">
        <v>0</v>
      </c>
      <c r="I186" s="61">
        <v>0</v>
      </c>
      <c r="J186" s="61">
        <v>0</v>
      </c>
      <c r="K186" s="61">
        <v>0</v>
      </c>
      <c r="L186" s="61">
        <v>0</v>
      </c>
      <c r="M186" s="61">
        <v>0</v>
      </c>
      <c r="N186" s="61">
        <v>0</v>
      </c>
      <c r="O186" s="61">
        <v>0</v>
      </c>
      <c r="P186" s="61">
        <v>0</v>
      </c>
      <c r="Q186" s="61">
        <v>0</v>
      </c>
      <c r="R186" s="61">
        <v>0</v>
      </c>
      <c r="S186" s="61">
        <v>0</v>
      </c>
      <c r="T186" s="61">
        <v>0</v>
      </c>
    </row>
    <row r="187" spans="2:20" ht="15.75" thickBot="1" x14ac:dyDescent="0.3">
      <c r="C187" s="12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</row>
    <row r="188" spans="2:20" ht="15.75" thickBot="1" x14ac:dyDescent="0.3">
      <c r="B188" s="24" t="s">
        <v>95</v>
      </c>
    </row>
    <row r="189" spans="2:20" ht="51.75" thickBot="1" x14ac:dyDescent="0.3">
      <c r="C189" s="25" t="s">
        <v>21</v>
      </c>
      <c r="D189" s="26" t="s">
        <v>22</v>
      </c>
      <c r="E189" s="34" t="s">
        <v>1</v>
      </c>
      <c r="F189" s="34" t="s">
        <v>2</v>
      </c>
      <c r="G189" s="34" t="s">
        <v>3</v>
      </c>
      <c r="H189" s="34" t="s">
        <v>4</v>
      </c>
      <c r="I189" s="34" t="s">
        <v>5</v>
      </c>
      <c r="J189" s="34" t="s">
        <v>23</v>
      </c>
      <c r="K189" s="34" t="s">
        <v>7</v>
      </c>
      <c r="L189" s="34" t="s">
        <v>8</v>
      </c>
      <c r="M189" s="34" t="s">
        <v>9</v>
      </c>
      <c r="N189" s="34" t="s">
        <v>10</v>
      </c>
      <c r="O189" s="34" t="s">
        <v>11</v>
      </c>
      <c r="P189" s="34" t="s">
        <v>12</v>
      </c>
      <c r="Q189" s="34" t="s">
        <v>13</v>
      </c>
      <c r="R189" s="34" t="s">
        <v>14</v>
      </c>
      <c r="S189" s="34" t="s">
        <v>15</v>
      </c>
      <c r="T189" s="34" t="s">
        <v>16</v>
      </c>
    </row>
    <row r="190" spans="2:20" x14ac:dyDescent="0.25">
      <c r="C190" s="27">
        <v>1</v>
      </c>
      <c r="D190" s="28" t="s">
        <v>66</v>
      </c>
      <c r="E190" s="29">
        <v>-4.378946</v>
      </c>
      <c r="F190" s="29">
        <v>-1.000278</v>
      </c>
      <c r="G190" s="29">
        <v>0</v>
      </c>
      <c r="H190" s="29">
        <v>-3.1852640000000001</v>
      </c>
      <c r="I190" s="29">
        <v>0</v>
      </c>
      <c r="J190" s="29">
        <v>-1.001782</v>
      </c>
      <c r="K190" s="29">
        <v>0</v>
      </c>
      <c r="L190" s="29">
        <v>0</v>
      </c>
      <c r="M190" s="29">
        <v>-2.9693830000000001</v>
      </c>
      <c r="N190" s="29">
        <v>-0.92938500000000002</v>
      </c>
      <c r="O190" s="29">
        <v>0</v>
      </c>
      <c r="P190" s="29">
        <v>0</v>
      </c>
      <c r="Q190" s="29">
        <v>-4.378946</v>
      </c>
      <c r="R190" s="29">
        <v>-1.000278</v>
      </c>
      <c r="S190" s="29">
        <v>0</v>
      </c>
      <c r="T190" s="29">
        <v>0</v>
      </c>
    </row>
    <row r="191" spans="2:20" x14ac:dyDescent="0.25">
      <c r="C191" s="56">
        <v>2</v>
      </c>
      <c r="D191" s="57" t="s">
        <v>67</v>
      </c>
      <c r="E191" s="58">
        <v>-4.378946</v>
      </c>
      <c r="F191" s="58">
        <v>-1.000278</v>
      </c>
      <c r="G191" s="58">
        <v>0</v>
      </c>
      <c r="H191" s="58">
        <v>-3.1852640000000001</v>
      </c>
      <c r="I191" s="58">
        <v>0</v>
      </c>
      <c r="J191" s="58">
        <v>-1.001782</v>
      </c>
      <c r="K191" s="58">
        <v>0</v>
      </c>
      <c r="L191" s="58">
        <v>0</v>
      </c>
      <c r="M191" s="58">
        <v>-2.9693830000000001</v>
      </c>
      <c r="N191" s="58">
        <v>-0.92938500000000002</v>
      </c>
      <c r="O191" s="58">
        <v>0</v>
      </c>
      <c r="P191" s="58">
        <v>0</v>
      </c>
      <c r="Q191" s="58">
        <v>-4.378946</v>
      </c>
      <c r="R191" s="58">
        <v>-1.000278</v>
      </c>
      <c r="S191" s="58">
        <v>0</v>
      </c>
      <c r="T191" s="58">
        <v>0</v>
      </c>
    </row>
    <row r="192" spans="2:20" x14ac:dyDescent="0.25">
      <c r="C192" s="56">
        <v>3</v>
      </c>
      <c r="D192" s="57" t="s">
        <v>68</v>
      </c>
      <c r="E192" s="58">
        <v>-4.378946</v>
      </c>
      <c r="F192" s="58">
        <v>-1.000278</v>
      </c>
      <c r="G192" s="58">
        <v>0</v>
      </c>
      <c r="H192" s="58">
        <v>-3.1852640000000001</v>
      </c>
      <c r="I192" s="58">
        <v>0</v>
      </c>
      <c r="J192" s="58">
        <v>-1.001782</v>
      </c>
      <c r="K192" s="58">
        <v>0</v>
      </c>
      <c r="L192" s="58">
        <v>0</v>
      </c>
      <c r="M192" s="58">
        <v>-2.9693830000000001</v>
      </c>
      <c r="N192" s="58">
        <v>-0.92938500000000002</v>
      </c>
      <c r="O192" s="58">
        <v>0</v>
      </c>
      <c r="P192" s="58">
        <v>0</v>
      </c>
      <c r="Q192" s="58">
        <v>-4.378946</v>
      </c>
      <c r="R192" s="58">
        <v>-1.000278</v>
      </c>
      <c r="S192" s="58">
        <v>0</v>
      </c>
      <c r="T192" s="58">
        <v>0</v>
      </c>
    </row>
    <row r="193" spans="3:20" x14ac:dyDescent="0.25">
      <c r="C193" s="56">
        <v>4</v>
      </c>
      <c r="D193" s="57" t="s">
        <v>69</v>
      </c>
      <c r="E193" s="58">
        <v>-4.378946</v>
      </c>
      <c r="F193" s="58">
        <v>-1.000278</v>
      </c>
      <c r="G193" s="58">
        <v>0</v>
      </c>
      <c r="H193" s="58">
        <v>-3.1852640000000001</v>
      </c>
      <c r="I193" s="58">
        <v>0</v>
      </c>
      <c r="J193" s="58">
        <v>-1.001782</v>
      </c>
      <c r="K193" s="58">
        <v>0</v>
      </c>
      <c r="L193" s="58">
        <v>0</v>
      </c>
      <c r="M193" s="58">
        <v>-2.9693830000000001</v>
      </c>
      <c r="N193" s="58">
        <v>-0.92938500000000002</v>
      </c>
      <c r="O193" s="58">
        <v>0</v>
      </c>
      <c r="P193" s="58">
        <v>0</v>
      </c>
      <c r="Q193" s="58">
        <v>-4.378946</v>
      </c>
      <c r="R193" s="58">
        <v>-1.000278</v>
      </c>
      <c r="S193" s="58">
        <v>0</v>
      </c>
      <c r="T193" s="58">
        <v>0</v>
      </c>
    </row>
    <row r="194" spans="3:20" x14ac:dyDescent="0.25">
      <c r="C194" s="56">
        <v>5</v>
      </c>
      <c r="D194" s="57" t="s">
        <v>70</v>
      </c>
      <c r="E194" s="58">
        <v>-4.378946</v>
      </c>
      <c r="F194" s="58">
        <v>-1.000278</v>
      </c>
      <c r="G194" s="58">
        <v>0</v>
      </c>
      <c r="H194" s="58">
        <v>-3.1852640000000001</v>
      </c>
      <c r="I194" s="58">
        <v>0</v>
      </c>
      <c r="J194" s="58">
        <v>-1.001782</v>
      </c>
      <c r="K194" s="58">
        <v>0</v>
      </c>
      <c r="L194" s="58">
        <v>0</v>
      </c>
      <c r="M194" s="58">
        <v>-2.9693830000000001</v>
      </c>
      <c r="N194" s="58">
        <v>-0.92938500000000002</v>
      </c>
      <c r="O194" s="58">
        <v>0</v>
      </c>
      <c r="P194" s="58">
        <v>0</v>
      </c>
      <c r="Q194" s="58">
        <v>-4.378946</v>
      </c>
      <c r="R194" s="58">
        <v>-1.000278</v>
      </c>
      <c r="S194" s="58">
        <v>0</v>
      </c>
      <c r="T194" s="58">
        <v>0</v>
      </c>
    </row>
    <row r="195" spans="3:20" x14ac:dyDescent="0.25">
      <c r="C195" s="56">
        <v>6</v>
      </c>
      <c r="D195" s="57" t="s">
        <v>71</v>
      </c>
      <c r="E195" s="58">
        <v>-4.378946</v>
      </c>
      <c r="F195" s="58">
        <v>-1.000278</v>
      </c>
      <c r="G195" s="58">
        <v>0</v>
      </c>
      <c r="H195" s="58">
        <v>-3.1852640000000001</v>
      </c>
      <c r="I195" s="58">
        <v>0</v>
      </c>
      <c r="J195" s="58">
        <v>-1.001782</v>
      </c>
      <c r="K195" s="58">
        <v>0</v>
      </c>
      <c r="L195" s="58">
        <v>0</v>
      </c>
      <c r="M195" s="58">
        <v>-2.9693830000000001</v>
      </c>
      <c r="N195" s="58">
        <v>-0.92938500000000002</v>
      </c>
      <c r="O195" s="58">
        <v>0</v>
      </c>
      <c r="P195" s="58">
        <v>0</v>
      </c>
      <c r="Q195" s="58">
        <v>-4.378946</v>
      </c>
      <c r="R195" s="58">
        <v>-1.000278</v>
      </c>
      <c r="S195" s="58">
        <v>0</v>
      </c>
      <c r="T195" s="58">
        <v>0</v>
      </c>
    </row>
    <row r="196" spans="3:20" x14ac:dyDescent="0.25">
      <c r="C196" s="56">
        <v>7</v>
      </c>
      <c r="D196" s="57" t="s">
        <v>72</v>
      </c>
      <c r="E196" s="58">
        <v>-4.378946</v>
      </c>
      <c r="F196" s="58">
        <v>-1.000278</v>
      </c>
      <c r="G196" s="58">
        <v>0</v>
      </c>
      <c r="H196" s="58">
        <v>-3.1852640000000001</v>
      </c>
      <c r="I196" s="58">
        <v>0</v>
      </c>
      <c r="J196" s="58">
        <v>-1.001782</v>
      </c>
      <c r="K196" s="58">
        <v>0</v>
      </c>
      <c r="L196" s="58">
        <v>0</v>
      </c>
      <c r="M196" s="58">
        <v>-2.9693830000000001</v>
      </c>
      <c r="N196" s="58">
        <v>-0.92938500000000002</v>
      </c>
      <c r="O196" s="58">
        <v>0</v>
      </c>
      <c r="P196" s="58">
        <v>0</v>
      </c>
      <c r="Q196" s="58">
        <v>-4.378946</v>
      </c>
      <c r="R196" s="58">
        <v>-1.000278</v>
      </c>
      <c r="S196" s="58">
        <v>0</v>
      </c>
      <c r="T196" s="58">
        <v>0</v>
      </c>
    </row>
    <row r="197" spans="3:20" x14ac:dyDescent="0.25">
      <c r="C197" s="56">
        <v>8</v>
      </c>
      <c r="D197" s="57" t="s">
        <v>73</v>
      </c>
      <c r="E197" s="58">
        <v>-4.378946</v>
      </c>
      <c r="F197" s="58">
        <v>-1.000278</v>
      </c>
      <c r="G197" s="58">
        <v>0</v>
      </c>
      <c r="H197" s="58">
        <v>-3.1852640000000001</v>
      </c>
      <c r="I197" s="58">
        <v>0</v>
      </c>
      <c r="J197" s="58">
        <v>-1.001782</v>
      </c>
      <c r="K197" s="58">
        <v>0</v>
      </c>
      <c r="L197" s="58">
        <v>0</v>
      </c>
      <c r="M197" s="58">
        <v>-2.9693830000000001</v>
      </c>
      <c r="N197" s="58">
        <v>-0.92938500000000002</v>
      </c>
      <c r="O197" s="58">
        <v>0</v>
      </c>
      <c r="P197" s="58">
        <v>0</v>
      </c>
      <c r="Q197" s="58">
        <v>-4.378946</v>
      </c>
      <c r="R197" s="58">
        <v>-1.000278</v>
      </c>
      <c r="S197" s="58">
        <v>0</v>
      </c>
      <c r="T197" s="58">
        <v>0</v>
      </c>
    </row>
    <row r="198" spans="3:20" x14ac:dyDescent="0.25">
      <c r="C198" s="56">
        <v>9</v>
      </c>
      <c r="D198" s="57" t="s">
        <v>74</v>
      </c>
      <c r="E198" s="58">
        <v>-4.378946</v>
      </c>
      <c r="F198" s="58">
        <v>-1.000278</v>
      </c>
      <c r="G198" s="58">
        <v>0</v>
      </c>
      <c r="H198" s="58">
        <v>-3.1852640000000001</v>
      </c>
      <c r="I198" s="58">
        <v>0</v>
      </c>
      <c r="J198" s="58">
        <v>-1.001782</v>
      </c>
      <c r="K198" s="58">
        <v>0</v>
      </c>
      <c r="L198" s="58">
        <v>0</v>
      </c>
      <c r="M198" s="58">
        <v>-2.9693830000000001</v>
      </c>
      <c r="N198" s="58">
        <v>-0.92938500000000002</v>
      </c>
      <c r="O198" s="58">
        <v>0</v>
      </c>
      <c r="P198" s="58">
        <v>0</v>
      </c>
      <c r="Q198" s="58">
        <v>-4.378946</v>
      </c>
      <c r="R198" s="58">
        <v>-1.000278</v>
      </c>
      <c r="S198" s="58">
        <v>0</v>
      </c>
      <c r="T198" s="58">
        <v>0</v>
      </c>
    </row>
    <row r="199" spans="3:20" x14ac:dyDescent="0.25">
      <c r="C199" s="56">
        <v>10</v>
      </c>
      <c r="D199" s="57" t="s">
        <v>75</v>
      </c>
      <c r="E199" s="58">
        <v>-4.378946</v>
      </c>
      <c r="F199" s="58">
        <v>-1.000278</v>
      </c>
      <c r="G199" s="58">
        <v>0</v>
      </c>
      <c r="H199" s="58">
        <v>-3.1852640000000001</v>
      </c>
      <c r="I199" s="58">
        <v>0</v>
      </c>
      <c r="J199" s="58">
        <v>-1.001782</v>
      </c>
      <c r="K199" s="58">
        <v>0</v>
      </c>
      <c r="L199" s="58">
        <v>0</v>
      </c>
      <c r="M199" s="58">
        <v>-2.9693830000000001</v>
      </c>
      <c r="N199" s="58">
        <v>-0.92938500000000002</v>
      </c>
      <c r="O199" s="58">
        <v>0</v>
      </c>
      <c r="P199" s="58">
        <v>0</v>
      </c>
      <c r="Q199" s="58">
        <v>-4.378946</v>
      </c>
      <c r="R199" s="58">
        <v>-1.000278</v>
      </c>
      <c r="S199" s="58">
        <v>0</v>
      </c>
      <c r="T199" s="58">
        <v>0</v>
      </c>
    </row>
    <row r="200" spans="3:20" x14ac:dyDescent="0.25">
      <c r="C200" s="56">
        <v>11</v>
      </c>
      <c r="D200" s="57" t="s">
        <v>76</v>
      </c>
      <c r="E200" s="58">
        <v>-4.378946</v>
      </c>
      <c r="F200" s="58">
        <v>-1.000278</v>
      </c>
      <c r="G200" s="58">
        <v>0</v>
      </c>
      <c r="H200" s="58">
        <v>-3.1852640000000001</v>
      </c>
      <c r="I200" s="58">
        <v>0</v>
      </c>
      <c r="J200" s="58">
        <v>-1.001782</v>
      </c>
      <c r="K200" s="58">
        <v>0</v>
      </c>
      <c r="L200" s="58">
        <v>0</v>
      </c>
      <c r="M200" s="58">
        <v>-2.9693830000000001</v>
      </c>
      <c r="N200" s="58">
        <v>-0.92938500000000002</v>
      </c>
      <c r="O200" s="58">
        <v>0</v>
      </c>
      <c r="P200" s="58">
        <v>0</v>
      </c>
      <c r="Q200" s="58">
        <v>-4.378946</v>
      </c>
      <c r="R200" s="58">
        <v>-1.000278</v>
      </c>
      <c r="S200" s="58">
        <v>0</v>
      </c>
      <c r="T200" s="58">
        <v>0</v>
      </c>
    </row>
    <row r="201" spans="3:20" x14ac:dyDescent="0.25">
      <c r="C201" s="56">
        <v>12</v>
      </c>
      <c r="D201" s="57" t="s">
        <v>77</v>
      </c>
      <c r="E201" s="58">
        <v>-4.378946</v>
      </c>
      <c r="F201" s="58">
        <v>-1.000278</v>
      </c>
      <c r="G201" s="58">
        <v>0</v>
      </c>
      <c r="H201" s="58">
        <v>-3.1852640000000001</v>
      </c>
      <c r="I201" s="58">
        <v>0</v>
      </c>
      <c r="J201" s="58">
        <v>-1.001782</v>
      </c>
      <c r="K201" s="58">
        <v>0</v>
      </c>
      <c r="L201" s="58">
        <v>0</v>
      </c>
      <c r="M201" s="58">
        <v>-2.9693830000000001</v>
      </c>
      <c r="N201" s="58">
        <v>-0.92938500000000002</v>
      </c>
      <c r="O201" s="58">
        <v>0</v>
      </c>
      <c r="P201" s="58">
        <v>0</v>
      </c>
      <c r="Q201" s="58">
        <v>-4.378946</v>
      </c>
      <c r="R201" s="58">
        <v>-1.000278</v>
      </c>
      <c r="S201" s="58">
        <v>0</v>
      </c>
      <c r="T201" s="58">
        <v>0</v>
      </c>
    </row>
    <row r="202" spans="3:20" x14ac:dyDescent="0.25">
      <c r="C202" s="56">
        <v>13</v>
      </c>
      <c r="D202" s="57" t="s">
        <v>78</v>
      </c>
      <c r="E202" s="58">
        <v>-4.378946</v>
      </c>
      <c r="F202" s="58">
        <v>-1.000278</v>
      </c>
      <c r="G202" s="58">
        <v>0</v>
      </c>
      <c r="H202" s="58">
        <v>-3.1852640000000001</v>
      </c>
      <c r="I202" s="58">
        <v>0</v>
      </c>
      <c r="J202" s="58">
        <v>-1.001782</v>
      </c>
      <c r="K202" s="58">
        <v>0</v>
      </c>
      <c r="L202" s="58">
        <v>0</v>
      </c>
      <c r="M202" s="58">
        <v>-2.9693830000000001</v>
      </c>
      <c r="N202" s="58">
        <v>-0.92938500000000002</v>
      </c>
      <c r="O202" s="58">
        <v>0</v>
      </c>
      <c r="P202" s="58">
        <v>0</v>
      </c>
      <c r="Q202" s="58">
        <v>-4.378946</v>
      </c>
      <c r="R202" s="58">
        <v>-1.000278</v>
      </c>
      <c r="S202" s="58">
        <v>0</v>
      </c>
      <c r="T202" s="58">
        <v>0</v>
      </c>
    </row>
    <row r="203" spans="3:20" x14ac:dyDescent="0.25">
      <c r="C203" s="56">
        <v>14</v>
      </c>
      <c r="D203" s="57" t="s">
        <v>79</v>
      </c>
      <c r="E203" s="58">
        <v>-4.378946</v>
      </c>
      <c r="F203" s="58">
        <v>-1.000278</v>
      </c>
      <c r="G203" s="58">
        <v>0</v>
      </c>
      <c r="H203" s="58">
        <v>-3.1852640000000001</v>
      </c>
      <c r="I203" s="58">
        <v>0</v>
      </c>
      <c r="J203" s="58">
        <v>-1.001782</v>
      </c>
      <c r="K203" s="58">
        <v>0</v>
      </c>
      <c r="L203" s="58">
        <v>0</v>
      </c>
      <c r="M203" s="58">
        <v>-2.9693830000000001</v>
      </c>
      <c r="N203" s="58">
        <v>-0.92938500000000002</v>
      </c>
      <c r="O203" s="58">
        <v>0</v>
      </c>
      <c r="P203" s="58">
        <v>0</v>
      </c>
      <c r="Q203" s="58">
        <v>-4.378946</v>
      </c>
      <c r="R203" s="58">
        <v>-1.000278</v>
      </c>
      <c r="S203" s="58">
        <v>0</v>
      </c>
      <c r="T203" s="58">
        <v>0</v>
      </c>
    </row>
    <row r="204" spans="3:20" x14ac:dyDescent="0.25">
      <c r="C204" s="56">
        <v>15</v>
      </c>
      <c r="D204" s="57" t="s">
        <v>80</v>
      </c>
      <c r="E204" s="58">
        <v>-4.378946</v>
      </c>
      <c r="F204" s="58">
        <v>-1.000278</v>
      </c>
      <c r="G204" s="58">
        <v>0</v>
      </c>
      <c r="H204" s="58">
        <v>-3.1852640000000001</v>
      </c>
      <c r="I204" s="58">
        <v>0</v>
      </c>
      <c r="J204" s="58">
        <v>-1.001782</v>
      </c>
      <c r="K204" s="58">
        <v>0</v>
      </c>
      <c r="L204" s="58">
        <v>0</v>
      </c>
      <c r="M204" s="58">
        <v>-2.9693830000000001</v>
      </c>
      <c r="N204" s="58">
        <v>-0.92938500000000002</v>
      </c>
      <c r="O204" s="58">
        <v>0</v>
      </c>
      <c r="P204" s="58">
        <v>0</v>
      </c>
      <c r="Q204" s="58">
        <v>-4.378946</v>
      </c>
      <c r="R204" s="58">
        <v>-1.000278</v>
      </c>
      <c r="S204" s="58">
        <v>0</v>
      </c>
      <c r="T204" s="58">
        <v>0</v>
      </c>
    </row>
    <row r="205" spans="3:20" x14ac:dyDescent="0.25">
      <c r="C205" s="56">
        <v>16</v>
      </c>
      <c r="D205" s="57" t="s">
        <v>81</v>
      </c>
      <c r="E205" s="58">
        <v>-4.378946</v>
      </c>
      <c r="F205" s="58">
        <v>-1.000278</v>
      </c>
      <c r="G205" s="58">
        <v>0</v>
      </c>
      <c r="H205" s="58">
        <v>-3.1852640000000001</v>
      </c>
      <c r="I205" s="58">
        <v>0</v>
      </c>
      <c r="J205" s="58">
        <v>-1.001782</v>
      </c>
      <c r="K205" s="58">
        <v>0</v>
      </c>
      <c r="L205" s="58">
        <v>0</v>
      </c>
      <c r="M205" s="58">
        <v>-2.9693830000000001</v>
      </c>
      <c r="N205" s="58">
        <v>-0.92938500000000002</v>
      </c>
      <c r="O205" s="58">
        <v>0</v>
      </c>
      <c r="P205" s="58">
        <v>0</v>
      </c>
      <c r="Q205" s="58">
        <v>-4.378946</v>
      </c>
      <c r="R205" s="58">
        <v>-1.000278</v>
      </c>
      <c r="S205" s="58">
        <v>0</v>
      </c>
      <c r="T205" s="58">
        <v>0</v>
      </c>
    </row>
    <row r="206" spans="3:20" x14ac:dyDescent="0.25">
      <c r="C206" s="56">
        <v>17</v>
      </c>
      <c r="D206" s="57" t="s">
        <v>82</v>
      </c>
      <c r="E206" s="58">
        <v>-4.378946</v>
      </c>
      <c r="F206" s="58">
        <v>-1.000278</v>
      </c>
      <c r="G206" s="58">
        <v>0</v>
      </c>
      <c r="H206" s="58">
        <v>-3.1852640000000001</v>
      </c>
      <c r="I206" s="58">
        <v>0</v>
      </c>
      <c r="J206" s="58">
        <v>-1.001782</v>
      </c>
      <c r="K206" s="58">
        <v>0</v>
      </c>
      <c r="L206" s="58">
        <v>0</v>
      </c>
      <c r="M206" s="58">
        <v>-2.9693830000000001</v>
      </c>
      <c r="N206" s="58">
        <v>-0.92938500000000002</v>
      </c>
      <c r="O206" s="58">
        <v>0</v>
      </c>
      <c r="P206" s="58">
        <v>0</v>
      </c>
      <c r="Q206" s="58">
        <v>-4.378946</v>
      </c>
      <c r="R206" s="58">
        <v>-1.000278</v>
      </c>
      <c r="S206" s="58">
        <v>0</v>
      </c>
      <c r="T206" s="58">
        <v>0</v>
      </c>
    </row>
    <row r="207" spans="3:20" x14ac:dyDescent="0.25">
      <c r="C207" s="56">
        <v>18</v>
      </c>
      <c r="D207" s="57" t="s">
        <v>83</v>
      </c>
      <c r="E207" s="58">
        <v>-4.378946</v>
      </c>
      <c r="F207" s="58">
        <v>-1.000278</v>
      </c>
      <c r="G207" s="58">
        <v>0</v>
      </c>
      <c r="H207" s="58">
        <v>-3.1852640000000001</v>
      </c>
      <c r="I207" s="58">
        <v>0</v>
      </c>
      <c r="J207" s="58">
        <v>-1.001782</v>
      </c>
      <c r="K207" s="58">
        <v>0</v>
      </c>
      <c r="L207" s="58">
        <v>0</v>
      </c>
      <c r="M207" s="58">
        <v>-2.9693830000000001</v>
      </c>
      <c r="N207" s="58">
        <v>-0.92938500000000002</v>
      </c>
      <c r="O207" s="58">
        <v>0</v>
      </c>
      <c r="P207" s="58">
        <v>0</v>
      </c>
      <c r="Q207" s="58">
        <v>-4.378946</v>
      </c>
      <c r="R207" s="58">
        <v>-1.000278</v>
      </c>
      <c r="S207" s="58">
        <v>0</v>
      </c>
      <c r="T207" s="58">
        <v>0</v>
      </c>
    </row>
    <row r="208" spans="3:20" x14ac:dyDescent="0.25">
      <c r="C208" s="56">
        <v>19</v>
      </c>
      <c r="D208" s="57" t="s">
        <v>84</v>
      </c>
      <c r="E208" s="58">
        <v>-4.378946</v>
      </c>
      <c r="F208" s="58">
        <v>-1.000278</v>
      </c>
      <c r="G208" s="58">
        <v>0</v>
      </c>
      <c r="H208" s="58">
        <v>-3.1852640000000001</v>
      </c>
      <c r="I208" s="58">
        <v>0</v>
      </c>
      <c r="J208" s="58">
        <v>-1.001782</v>
      </c>
      <c r="K208" s="58">
        <v>0</v>
      </c>
      <c r="L208" s="58">
        <v>0</v>
      </c>
      <c r="M208" s="58">
        <v>-2.9693830000000001</v>
      </c>
      <c r="N208" s="58">
        <v>-0.92938500000000002</v>
      </c>
      <c r="O208" s="58">
        <v>0</v>
      </c>
      <c r="P208" s="58">
        <v>0</v>
      </c>
      <c r="Q208" s="58">
        <v>-4.378946</v>
      </c>
      <c r="R208" s="58">
        <v>-1.000278</v>
      </c>
      <c r="S208" s="58">
        <v>0</v>
      </c>
      <c r="T208" s="58">
        <v>0</v>
      </c>
    </row>
    <row r="209" spans="2:20" x14ac:dyDescent="0.25">
      <c r="C209" s="56">
        <v>20</v>
      </c>
      <c r="D209" s="57" t="s">
        <v>85</v>
      </c>
      <c r="E209" s="58">
        <v>-4.378946</v>
      </c>
      <c r="F209" s="58">
        <v>-1.000278</v>
      </c>
      <c r="G209" s="58">
        <v>0</v>
      </c>
      <c r="H209" s="58">
        <v>-3.1852640000000001</v>
      </c>
      <c r="I209" s="58">
        <v>0</v>
      </c>
      <c r="J209" s="58">
        <v>-1.001782</v>
      </c>
      <c r="K209" s="58">
        <v>0</v>
      </c>
      <c r="L209" s="58">
        <v>0</v>
      </c>
      <c r="M209" s="58">
        <v>-2.9693830000000001</v>
      </c>
      <c r="N209" s="58">
        <v>-0.92938500000000002</v>
      </c>
      <c r="O209" s="58">
        <v>0</v>
      </c>
      <c r="P209" s="58">
        <v>0</v>
      </c>
      <c r="Q209" s="58">
        <v>-4.378946</v>
      </c>
      <c r="R209" s="58">
        <v>-1.000278</v>
      </c>
      <c r="S209" s="58">
        <v>0</v>
      </c>
      <c r="T209" s="58">
        <v>0</v>
      </c>
    </row>
    <row r="210" spans="2:20" x14ac:dyDescent="0.25">
      <c r="C210" s="56">
        <v>21</v>
      </c>
      <c r="D210" s="57" t="s">
        <v>86</v>
      </c>
      <c r="E210" s="58">
        <v>-4.378946</v>
      </c>
      <c r="F210" s="58">
        <v>-1.000278</v>
      </c>
      <c r="G210" s="58">
        <v>0</v>
      </c>
      <c r="H210" s="58">
        <v>-3.1852640000000001</v>
      </c>
      <c r="I210" s="58">
        <v>0</v>
      </c>
      <c r="J210" s="58">
        <v>-1.001782</v>
      </c>
      <c r="K210" s="58">
        <v>0</v>
      </c>
      <c r="L210" s="58">
        <v>0</v>
      </c>
      <c r="M210" s="58">
        <v>-2.9693830000000001</v>
      </c>
      <c r="N210" s="58">
        <v>-0.92938500000000002</v>
      </c>
      <c r="O210" s="58">
        <v>0</v>
      </c>
      <c r="P210" s="58">
        <v>0</v>
      </c>
      <c r="Q210" s="58">
        <v>-4.378946</v>
      </c>
      <c r="R210" s="58">
        <v>-1.000278</v>
      </c>
      <c r="S210" s="58">
        <v>0</v>
      </c>
      <c r="T210" s="58">
        <v>0</v>
      </c>
    </row>
    <row r="211" spans="2:20" x14ac:dyDescent="0.25">
      <c r="C211" s="56">
        <v>22</v>
      </c>
      <c r="D211" s="57" t="s">
        <v>87</v>
      </c>
      <c r="E211" s="58">
        <v>-4.378946</v>
      </c>
      <c r="F211" s="58">
        <v>-1.000278</v>
      </c>
      <c r="G211" s="58">
        <v>0</v>
      </c>
      <c r="H211" s="58">
        <v>-3.1852640000000001</v>
      </c>
      <c r="I211" s="58">
        <v>0</v>
      </c>
      <c r="J211" s="58">
        <v>-1.001782</v>
      </c>
      <c r="K211" s="58">
        <v>0</v>
      </c>
      <c r="L211" s="58">
        <v>0</v>
      </c>
      <c r="M211" s="58">
        <v>-2.9693830000000001</v>
      </c>
      <c r="N211" s="58">
        <v>-0.92938500000000002</v>
      </c>
      <c r="O211" s="58">
        <v>0</v>
      </c>
      <c r="P211" s="58">
        <v>0</v>
      </c>
      <c r="Q211" s="58">
        <v>-4.378946</v>
      </c>
      <c r="R211" s="58">
        <v>-1.000278</v>
      </c>
      <c r="S211" s="58">
        <v>0</v>
      </c>
      <c r="T211" s="58">
        <v>0</v>
      </c>
    </row>
    <row r="212" spans="2:20" x14ac:dyDescent="0.25">
      <c r="C212" s="56">
        <v>23</v>
      </c>
      <c r="D212" s="57" t="s">
        <v>88</v>
      </c>
      <c r="E212" s="58">
        <v>-4.378946</v>
      </c>
      <c r="F212" s="58">
        <v>-1.000278</v>
      </c>
      <c r="G212" s="58">
        <v>0</v>
      </c>
      <c r="H212" s="58">
        <v>-3.1852640000000001</v>
      </c>
      <c r="I212" s="58">
        <v>0</v>
      </c>
      <c r="J212" s="58">
        <v>-1.001782</v>
      </c>
      <c r="K212" s="58">
        <v>0</v>
      </c>
      <c r="L212" s="58">
        <v>0</v>
      </c>
      <c r="M212" s="58">
        <v>-2.9693830000000001</v>
      </c>
      <c r="N212" s="58">
        <v>-0.92938500000000002</v>
      </c>
      <c r="O212" s="58">
        <v>0</v>
      </c>
      <c r="P212" s="58">
        <v>0</v>
      </c>
      <c r="Q212" s="58">
        <v>-4.378946</v>
      </c>
      <c r="R212" s="58">
        <v>-1.000278</v>
      </c>
      <c r="S212" s="58">
        <v>0</v>
      </c>
      <c r="T212" s="58">
        <v>0</v>
      </c>
    </row>
    <row r="213" spans="2:20" x14ac:dyDescent="0.25">
      <c r="C213" s="56">
        <v>24</v>
      </c>
      <c r="D213" s="57" t="s">
        <v>89</v>
      </c>
      <c r="E213" s="58">
        <v>-4.378946</v>
      </c>
      <c r="F213" s="58">
        <v>-1.000278</v>
      </c>
      <c r="G213" s="58">
        <v>0</v>
      </c>
      <c r="H213" s="58">
        <v>-3.1852640000000001</v>
      </c>
      <c r="I213" s="58">
        <v>0</v>
      </c>
      <c r="J213" s="58">
        <v>-1.001782</v>
      </c>
      <c r="K213" s="58">
        <v>0</v>
      </c>
      <c r="L213" s="58">
        <v>0</v>
      </c>
      <c r="M213" s="58">
        <v>-2.9693830000000001</v>
      </c>
      <c r="N213" s="58">
        <v>-0.92938500000000002</v>
      </c>
      <c r="O213" s="58">
        <v>0</v>
      </c>
      <c r="P213" s="58">
        <v>0</v>
      </c>
      <c r="Q213" s="58">
        <v>-4.378946</v>
      </c>
      <c r="R213" s="58">
        <v>-1.000278</v>
      </c>
      <c r="S213" s="58">
        <v>0</v>
      </c>
      <c r="T213" s="58">
        <v>0</v>
      </c>
    </row>
    <row r="214" spans="2:20" x14ac:dyDescent="0.25">
      <c r="C214" s="56">
        <v>25</v>
      </c>
      <c r="D214" s="57" t="s">
        <v>90</v>
      </c>
      <c r="E214" s="58">
        <v>-4.378946</v>
      </c>
      <c r="F214" s="58">
        <v>-1.000278</v>
      </c>
      <c r="G214" s="58">
        <v>0</v>
      </c>
      <c r="H214" s="58">
        <v>-3.1852640000000001</v>
      </c>
      <c r="I214" s="58">
        <v>0</v>
      </c>
      <c r="J214" s="58">
        <v>-1.001782</v>
      </c>
      <c r="K214" s="58">
        <v>0</v>
      </c>
      <c r="L214" s="58">
        <v>0</v>
      </c>
      <c r="M214" s="58">
        <v>-2.9693830000000001</v>
      </c>
      <c r="N214" s="58">
        <v>-0.92938500000000002</v>
      </c>
      <c r="O214" s="58">
        <v>0</v>
      </c>
      <c r="P214" s="58">
        <v>0</v>
      </c>
      <c r="Q214" s="58">
        <v>-4.378946</v>
      </c>
      <c r="R214" s="58">
        <v>-1.000278</v>
      </c>
      <c r="S214" s="58">
        <v>0</v>
      </c>
      <c r="T214" s="58">
        <v>0</v>
      </c>
    </row>
    <row r="215" spans="2:20" x14ac:dyDescent="0.25">
      <c r="C215" s="56">
        <v>26</v>
      </c>
      <c r="D215" s="57" t="s">
        <v>91</v>
      </c>
      <c r="E215" s="58">
        <v>-4.378946</v>
      </c>
      <c r="F215" s="58">
        <v>-1.000278</v>
      </c>
      <c r="G215" s="58">
        <v>0</v>
      </c>
      <c r="H215" s="58">
        <v>-3.1852640000000001</v>
      </c>
      <c r="I215" s="58">
        <v>0</v>
      </c>
      <c r="J215" s="58">
        <v>-1.001782</v>
      </c>
      <c r="K215" s="58">
        <v>0</v>
      </c>
      <c r="L215" s="58">
        <v>0</v>
      </c>
      <c r="M215" s="58">
        <v>-2.9693830000000001</v>
      </c>
      <c r="N215" s="58">
        <v>-0.92938500000000002</v>
      </c>
      <c r="O215" s="58">
        <v>0</v>
      </c>
      <c r="P215" s="58">
        <v>0</v>
      </c>
      <c r="Q215" s="58">
        <v>-4.378946</v>
      </c>
      <c r="R215" s="58">
        <v>-1.000278</v>
      </c>
      <c r="S215" s="58">
        <v>0</v>
      </c>
      <c r="T215" s="58">
        <v>0</v>
      </c>
    </row>
    <row r="216" spans="2:20" ht="15.75" thickBot="1" x14ac:dyDescent="0.3">
      <c r="C216" s="59">
        <v>27</v>
      </c>
      <c r="D216" s="60" t="s">
        <v>92</v>
      </c>
      <c r="E216" s="61">
        <v>-4.378946</v>
      </c>
      <c r="F216" s="61">
        <v>-1.000278</v>
      </c>
      <c r="G216" s="61">
        <v>0</v>
      </c>
      <c r="H216" s="61">
        <v>-3.1852640000000001</v>
      </c>
      <c r="I216" s="61">
        <v>0</v>
      </c>
      <c r="J216" s="61">
        <v>-1.001782</v>
      </c>
      <c r="K216" s="61">
        <v>0</v>
      </c>
      <c r="L216" s="61">
        <v>0</v>
      </c>
      <c r="M216" s="61">
        <v>-2.9693830000000001</v>
      </c>
      <c r="N216" s="61">
        <v>-0.92938500000000002</v>
      </c>
      <c r="O216" s="61">
        <v>0</v>
      </c>
      <c r="P216" s="61">
        <v>0</v>
      </c>
      <c r="Q216" s="61">
        <v>-4.378946</v>
      </c>
      <c r="R216" s="61">
        <v>-1.000278</v>
      </c>
      <c r="S216" s="61">
        <v>0</v>
      </c>
      <c r="T216" s="61">
        <v>0</v>
      </c>
    </row>
    <row r="217" spans="2:20" ht="15.75" thickBot="1" x14ac:dyDescent="0.3"/>
    <row r="218" spans="2:20" x14ac:dyDescent="0.25">
      <c r="B218" s="23" t="s">
        <v>96</v>
      </c>
      <c r="C218" s="1"/>
      <c r="D218" s="1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</row>
    <row r="219" spans="2:20" ht="15.75" thickBot="1" x14ac:dyDescent="0.3"/>
    <row r="220" spans="2:20" ht="15.75" thickBot="1" x14ac:dyDescent="0.3">
      <c r="B220" s="30" t="s">
        <v>97</v>
      </c>
      <c r="C220" s="31">
        <v>0.45</v>
      </c>
      <c r="D220" s="32" t="s">
        <v>98</v>
      </c>
    </row>
    <row r="221" spans="2:20" ht="15.75" thickBot="1" x14ac:dyDescent="0.3">
      <c r="B221" s="14" t="s">
        <v>99</v>
      </c>
    </row>
    <row r="222" spans="2:20" ht="51.75" thickBot="1" x14ac:dyDescent="0.3">
      <c r="C222" s="25" t="s">
        <v>21</v>
      </c>
      <c r="D222" s="26" t="s">
        <v>22</v>
      </c>
      <c r="E222" s="34" t="s">
        <v>1</v>
      </c>
      <c r="F222" s="34" t="s">
        <v>2</v>
      </c>
      <c r="G222" s="34" t="s">
        <v>3</v>
      </c>
      <c r="H222" s="34" t="s">
        <v>4</v>
      </c>
      <c r="I222" s="34" t="s">
        <v>5</v>
      </c>
      <c r="J222" s="34" t="s">
        <v>23</v>
      </c>
      <c r="K222" s="34" t="s">
        <v>7</v>
      </c>
      <c r="L222" s="34" t="s">
        <v>8</v>
      </c>
      <c r="M222" s="34" t="s">
        <v>9</v>
      </c>
      <c r="N222" s="34" t="s">
        <v>10</v>
      </c>
      <c r="O222" s="34" t="s">
        <v>11</v>
      </c>
      <c r="P222" s="34" t="s">
        <v>12</v>
      </c>
      <c r="Q222" s="34" t="s">
        <v>13</v>
      </c>
      <c r="R222" s="34" t="s">
        <v>14</v>
      </c>
      <c r="S222" s="34" t="s">
        <v>15</v>
      </c>
      <c r="T222" s="34" t="s">
        <v>16</v>
      </c>
    </row>
    <row r="223" spans="2:20" x14ac:dyDescent="0.25">
      <c r="C223" s="27">
        <v>1</v>
      </c>
      <c r="D223" s="28" t="s">
        <v>66</v>
      </c>
      <c r="E223" s="29">
        <f>($C$220*E130)+E160+E190</f>
        <v>48.050608400000002</v>
      </c>
      <c r="F223" s="29">
        <f t="shared" ref="F223:T223" si="0">($C$220*F130)+F160+F190</f>
        <v>28.789242199999997</v>
      </c>
      <c r="G223" s="29">
        <f t="shared" si="0"/>
        <v>42.32806265</v>
      </c>
      <c r="H223" s="29">
        <f t="shared" si="0"/>
        <v>28.49358805</v>
      </c>
      <c r="I223" s="29">
        <f t="shared" si="0"/>
        <v>24.050035950000002</v>
      </c>
      <c r="J223" s="29">
        <f t="shared" si="0"/>
        <v>28.7877382</v>
      </c>
      <c r="K223" s="29">
        <f t="shared" si="0"/>
        <v>31.67885205</v>
      </c>
      <c r="L223" s="29">
        <f t="shared" si="0"/>
        <v>24.050035950000002</v>
      </c>
      <c r="M223" s="29">
        <f t="shared" si="0"/>
        <v>34.489186400000001</v>
      </c>
      <c r="N223" s="29">
        <f t="shared" si="0"/>
        <v>28.860135199999998</v>
      </c>
      <c r="O223" s="29">
        <f t="shared" si="0"/>
        <v>37.458569400000002</v>
      </c>
      <c r="P223" s="29">
        <f t="shared" si="0"/>
        <v>24.050035950000002</v>
      </c>
      <c r="Q223" s="29">
        <f t="shared" si="0"/>
        <v>48.050608400000002</v>
      </c>
      <c r="R223" s="29">
        <f t="shared" si="0"/>
        <v>28.789242199999997</v>
      </c>
      <c r="S223" s="29">
        <f t="shared" si="0"/>
        <v>42.32806265</v>
      </c>
      <c r="T223" s="29">
        <f t="shared" si="0"/>
        <v>24.050035950000002</v>
      </c>
    </row>
    <row r="224" spans="2:20" x14ac:dyDescent="0.25">
      <c r="C224" s="56">
        <v>2</v>
      </c>
      <c r="D224" s="57" t="s">
        <v>67</v>
      </c>
      <c r="E224" s="58">
        <f t="shared" ref="E224:T224" si="1">($C$220*E131)+E161+E191</f>
        <v>38.543167249999996</v>
      </c>
      <c r="F224" s="58">
        <f t="shared" si="1"/>
        <v>23.38728695</v>
      </c>
      <c r="G224" s="58">
        <f t="shared" si="1"/>
        <v>32.819741749999999</v>
      </c>
      <c r="H224" s="58">
        <f t="shared" si="1"/>
        <v>26.284554249999999</v>
      </c>
      <c r="I224" s="58">
        <f t="shared" si="1"/>
        <v>18.647580749999999</v>
      </c>
      <c r="J224" s="58">
        <f t="shared" si="1"/>
        <v>23.385782950000003</v>
      </c>
      <c r="K224" s="58">
        <f t="shared" si="1"/>
        <v>25.014948750000002</v>
      </c>
      <c r="L224" s="58">
        <f t="shared" si="1"/>
        <v>18.647580749999999</v>
      </c>
      <c r="M224" s="58">
        <f t="shared" si="1"/>
        <v>31.243774249999994</v>
      </c>
      <c r="N224" s="58">
        <f t="shared" si="1"/>
        <v>23.458179950000002</v>
      </c>
      <c r="O224" s="58">
        <f t="shared" si="1"/>
        <v>29.758287750000001</v>
      </c>
      <c r="P224" s="58">
        <f t="shared" si="1"/>
        <v>18.647580749999999</v>
      </c>
      <c r="Q224" s="58">
        <f t="shared" si="1"/>
        <v>38.543167249999996</v>
      </c>
      <c r="R224" s="58">
        <f t="shared" si="1"/>
        <v>23.38728695</v>
      </c>
      <c r="S224" s="58">
        <f t="shared" si="1"/>
        <v>32.819741749999999</v>
      </c>
      <c r="T224" s="58">
        <f t="shared" si="1"/>
        <v>18.647580749999999</v>
      </c>
    </row>
    <row r="225" spans="3:20" x14ac:dyDescent="0.25">
      <c r="C225" s="56">
        <v>3</v>
      </c>
      <c r="D225" s="57" t="s">
        <v>68</v>
      </c>
      <c r="E225" s="58">
        <f t="shared" ref="E225:T225" si="2">($C$220*E132)+E162+E192</f>
        <v>35.598554350000001</v>
      </c>
      <c r="F225" s="58">
        <f t="shared" si="2"/>
        <v>21.7142108</v>
      </c>
      <c r="G225" s="58">
        <f t="shared" si="2"/>
        <v>29.875776250000001</v>
      </c>
      <c r="H225" s="58">
        <f t="shared" si="2"/>
        <v>28.49358805</v>
      </c>
      <c r="I225" s="58">
        <f t="shared" si="2"/>
        <v>16.9748731</v>
      </c>
      <c r="J225" s="58">
        <f t="shared" si="2"/>
        <v>21.712706800000003</v>
      </c>
      <c r="K225" s="58">
        <f t="shared" si="2"/>
        <v>29.875776250000001</v>
      </c>
      <c r="L225" s="58">
        <f t="shared" si="2"/>
        <v>16.9748731</v>
      </c>
      <c r="M225" s="58">
        <f t="shared" si="2"/>
        <v>34.202227399999998</v>
      </c>
      <c r="N225" s="58">
        <f t="shared" si="2"/>
        <v>21.785103800000002</v>
      </c>
      <c r="O225" s="58">
        <f t="shared" si="2"/>
        <v>29.875776250000001</v>
      </c>
      <c r="P225" s="58">
        <f t="shared" si="2"/>
        <v>16.9748731</v>
      </c>
      <c r="Q225" s="58">
        <f t="shared" si="2"/>
        <v>35.598554350000001</v>
      </c>
      <c r="R225" s="58">
        <f t="shared" si="2"/>
        <v>21.7142108</v>
      </c>
      <c r="S225" s="58">
        <f t="shared" si="2"/>
        <v>29.875776250000001</v>
      </c>
      <c r="T225" s="58">
        <f t="shared" si="2"/>
        <v>16.9748731</v>
      </c>
    </row>
    <row r="226" spans="3:20" x14ac:dyDescent="0.25">
      <c r="C226" s="56">
        <v>4</v>
      </c>
      <c r="D226" s="57" t="s">
        <v>69</v>
      </c>
      <c r="E226" s="58">
        <f t="shared" ref="E226:T226" si="3">($C$220*E133)+E163+E193</f>
        <v>44.497632350000003</v>
      </c>
      <c r="F226" s="58">
        <f t="shared" si="3"/>
        <v>26.770505800000002</v>
      </c>
      <c r="G226" s="58">
        <f t="shared" si="3"/>
        <v>38.777569249999999</v>
      </c>
      <c r="H226" s="58">
        <f t="shared" si="3"/>
        <v>28.49358805</v>
      </c>
      <c r="I226" s="58">
        <f t="shared" si="3"/>
        <v>22.032710099999999</v>
      </c>
      <c r="J226" s="58">
        <f t="shared" si="3"/>
        <v>26.769001800000005</v>
      </c>
      <c r="K226" s="58">
        <f t="shared" si="3"/>
        <v>31.06706625</v>
      </c>
      <c r="L226" s="58">
        <f t="shared" si="3"/>
        <v>22.032710099999999</v>
      </c>
      <c r="M226" s="58">
        <f t="shared" si="3"/>
        <v>34.489186400000001</v>
      </c>
      <c r="N226" s="58">
        <f t="shared" si="3"/>
        <v>26.841398800000004</v>
      </c>
      <c r="O226" s="58">
        <f t="shared" si="3"/>
        <v>35.810405250000002</v>
      </c>
      <c r="P226" s="58">
        <f t="shared" si="3"/>
        <v>22.032710099999999</v>
      </c>
      <c r="Q226" s="58">
        <f t="shared" si="3"/>
        <v>44.497632350000003</v>
      </c>
      <c r="R226" s="58">
        <f t="shared" si="3"/>
        <v>26.770505800000002</v>
      </c>
      <c r="S226" s="58">
        <f t="shared" si="3"/>
        <v>38.777569249999999</v>
      </c>
      <c r="T226" s="58">
        <f t="shared" si="3"/>
        <v>22.032710099999999</v>
      </c>
    </row>
    <row r="227" spans="3:20" x14ac:dyDescent="0.25">
      <c r="C227" s="56">
        <v>5</v>
      </c>
      <c r="D227" s="57" t="s">
        <v>70</v>
      </c>
      <c r="E227" s="58">
        <f t="shared" ref="E227:T227" si="4">($C$220*E134)+E164+E194</f>
        <v>29.605067900000002</v>
      </c>
      <c r="F227" s="58">
        <f t="shared" si="4"/>
        <v>18.308820799999999</v>
      </c>
      <c r="G227" s="58">
        <f t="shared" si="4"/>
        <v>23.88205795</v>
      </c>
      <c r="H227" s="58">
        <f t="shared" si="4"/>
        <v>28.49358805</v>
      </c>
      <c r="I227" s="58">
        <f t="shared" si="4"/>
        <v>13.569351000000001</v>
      </c>
      <c r="J227" s="58">
        <f t="shared" si="4"/>
        <v>18.307316800000002</v>
      </c>
      <c r="K227" s="58">
        <f t="shared" si="4"/>
        <v>23.88205795</v>
      </c>
      <c r="L227" s="58">
        <f t="shared" si="4"/>
        <v>13.569351000000001</v>
      </c>
      <c r="M227" s="58">
        <f t="shared" si="4"/>
        <v>30.218630400000002</v>
      </c>
      <c r="N227" s="58">
        <f t="shared" si="4"/>
        <v>18.379713800000001</v>
      </c>
      <c r="O227" s="58">
        <f t="shared" si="4"/>
        <v>23.88205795</v>
      </c>
      <c r="P227" s="58">
        <f t="shared" si="4"/>
        <v>13.569351000000001</v>
      </c>
      <c r="Q227" s="58">
        <f t="shared" si="4"/>
        <v>29.605067900000002</v>
      </c>
      <c r="R227" s="58">
        <f t="shared" si="4"/>
        <v>18.308820799999999</v>
      </c>
      <c r="S227" s="58">
        <f t="shared" si="4"/>
        <v>23.88205795</v>
      </c>
      <c r="T227" s="58">
        <f t="shared" si="4"/>
        <v>13.569351000000001</v>
      </c>
    </row>
    <row r="228" spans="3:20" x14ac:dyDescent="0.25">
      <c r="C228" s="56">
        <v>6</v>
      </c>
      <c r="D228" s="57" t="s">
        <v>71</v>
      </c>
      <c r="E228" s="58">
        <f t="shared" ref="E228:T228" si="5">($C$220*E135)+E165+E195</f>
        <v>28.321540849999998</v>
      </c>
      <c r="F228" s="58">
        <f t="shared" si="5"/>
        <v>17.579544299999998</v>
      </c>
      <c r="G228" s="58">
        <f t="shared" si="5"/>
        <v>22.597539900000001</v>
      </c>
      <c r="H228" s="58">
        <f t="shared" si="5"/>
        <v>28.032219049999998</v>
      </c>
      <c r="I228" s="58">
        <f t="shared" si="5"/>
        <v>12.83951105</v>
      </c>
      <c r="J228" s="58">
        <f t="shared" si="5"/>
        <v>17.578040300000001</v>
      </c>
      <c r="K228" s="58">
        <f t="shared" si="5"/>
        <v>22.597539900000001</v>
      </c>
      <c r="L228" s="58">
        <f t="shared" si="5"/>
        <v>12.83951105</v>
      </c>
      <c r="M228" s="58">
        <f t="shared" si="5"/>
        <v>29.284478399999998</v>
      </c>
      <c r="N228" s="58">
        <f t="shared" si="5"/>
        <v>17.6504373</v>
      </c>
      <c r="O228" s="58">
        <f t="shared" si="5"/>
        <v>22.597539900000001</v>
      </c>
      <c r="P228" s="58">
        <f t="shared" si="5"/>
        <v>12.83951105</v>
      </c>
      <c r="Q228" s="58">
        <f t="shared" si="5"/>
        <v>28.321540849999998</v>
      </c>
      <c r="R228" s="58">
        <f t="shared" si="5"/>
        <v>17.579544299999998</v>
      </c>
      <c r="S228" s="58">
        <f t="shared" si="5"/>
        <v>22.597539900000001</v>
      </c>
      <c r="T228" s="58">
        <f t="shared" si="5"/>
        <v>12.83951105</v>
      </c>
    </row>
    <row r="229" spans="3:20" x14ac:dyDescent="0.25">
      <c r="C229" s="56">
        <v>7</v>
      </c>
      <c r="D229" s="57" t="s">
        <v>72</v>
      </c>
      <c r="E229" s="58">
        <f t="shared" ref="E229:T229" si="6">($C$220*E136)+E166+E196</f>
        <v>32.506962350000002</v>
      </c>
      <c r="F229" s="58">
        <f t="shared" si="6"/>
        <v>19.957624549999998</v>
      </c>
      <c r="G229" s="58">
        <f t="shared" si="6"/>
        <v>26.792976849999999</v>
      </c>
      <c r="H229" s="58">
        <f t="shared" si="6"/>
        <v>28.49358805</v>
      </c>
      <c r="I229" s="58">
        <f t="shared" si="6"/>
        <v>15.223282300000001</v>
      </c>
      <c r="J229" s="58">
        <f t="shared" si="6"/>
        <v>19.956120550000001</v>
      </c>
      <c r="K229" s="58">
        <f t="shared" si="6"/>
        <v>26.792976849999999</v>
      </c>
      <c r="L229" s="58">
        <f t="shared" si="6"/>
        <v>15.223282300000001</v>
      </c>
      <c r="M229" s="58">
        <f t="shared" si="6"/>
        <v>33.848130349999998</v>
      </c>
      <c r="N229" s="58">
        <f t="shared" si="6"/>
        <v>20.02851755</v>
      </c>
      <c r="O229" s="58">
        <f t="shared" si="6"/>
        <v>26.792976849999999</v>
      </c>
      <c r="P229" s="58">
        <f t="shared" si="6"/>
        <v>15.223282300000001</v>
      </c>
      <c r="Q229" s="58">
        <f t="shared" si="6"/>
        <v>32.506962350000002</v>
      </c>
      <c r="R229" s="58">
        <f t="shared" si="6"/>
        <v>19.957624549999998</v>
      </c>
      <c r="S229" s="58">
        <f t="shared" si="6"/>
        <v>26.792976849999999</v>
      </c>
      <c r="T229" s="58">
        <f t="shared" si="6"/>
        <v>15.223282300000001</v>
      </c>
    </row>
    <row r="230" spans="3:20" x14ac:dyDescent="0.25">
      <c r="C230" s="56">
        <v>8</v>
      </c>
      <c r="D230" s="57" t="s">
        <v>73</v>
      </c>
      <c r="E230" s="58">
        <f t="shared" ref="E230:T230" si="7">($C$220*E137)+E167+E197</f>
        <v>24.296292350000002</v>
      </c>
      <c r="F230" s="58">
        <f t="shared" si="7"/>
        <v>15.29247155</v>
      </c>
      <c r="G230" s="58">
        <f t="shared" si="7"/>
        <v>18.572291849999999</v>
      </c>
      <c r="H230" s="58">
        <f t="shared" si="7"/>
        <v>25.094652050000001</v>
      </c>
      <c r="I230" s="58">
        <f t="shared" si="7"/>
        <v>10.5524383</v>
      </c>
      <c r="J230" s="58">
        <f t="shared" si="7"/>
        <v>15.29096755</v>
      </c>
      <c r="K230" s="58">
        <f t="shared" si="7"/>
        <v>18.572291849999999</v>
      </c>
      <c r="L230" s="58">
        <f t="shared" si="7"/>
        <v>10.5524383</v>
      </c>
      <c r="M230" s="58">
        <f t="shared" si="7"/>
        <v>18.937820299999998</v>
      </c>
      <c r="N230" s="58">
        <f t="shared" si="7"/>
        <v>15.36336455</v>
      </c>
      <c r="O230" s="58">
        <f t="shared" si="7"/>
        <v>18.572291849999999</v>
      </c>
      <c r="P230" s="58">
        <f t="shared" si="7"/>
        <v>10.5524383</v>
      </c>
      <c r="Q230" s="58">
        <f t="shared" si="7"/>
        <v>24.296292350000002</v>
      </c>
      <c r="R230" s="58">
        <f t="shared" si="7"/>
        <v>15.29247155</v>
      </c>
      <c r="S230" s="58">
        <f t="shared" si="7"/>
        <v>18.572291849999999</v>
      </c>
      <c r="T230" s="58">
        <f t="shared" si="7"/>
        <v>10.5524383</v>
      </c>
    </row>
    <row r="231" spans="3:20" x14ac:dyDescent="0.25">
      <c r="C231" s="56">
        <v>9</v>
      </c>
      <c r="D231" s="57" t="s">
        <v>74</v>
      </c>
      <c r="E231" s="58">
        <f t="shared" ref="E231:T231" si="8">($C$220*E138)+E168+E198</f>
        <v>23.510502100000004</v>
      </c>
      <c r="F231" s="58">
        <f t="shared" si="8"/>
        <v>14.84599925</v>
      </c>
      <c r="G231" s="58">
        <f t="shared" si="8"/>
        <v>17.78823225</v>
      </c>
      <c r="H231" s="58">
        <f t="shared" si="8"/>
        <v>24.58211305</v>
      </c>
      <c r="I231" s="58">
        <f t="shared" si="8"/>
        <v>10.106949999999999</v>
      </c>
      <c r="J231" s="58">
        <f t="shared" si="8"/>
        <v>14.84449525</v>
      </c>
      <c r="K231" s="58">
        <f t="shared" si="8"/>
        <v>17.78823225</v>
      </c>
      <c r="L231" s="58">
        <f t="shared" si="8"/>
        <v>10.106949999999999</v>
      </c>
      <c r="M231" s="58">
        <f t="shared" si="8"/>
        <v>18.937820299999998</v>
      </c>
      <c r="N231" s="58">
        <f t="shared" si="8"/>
        <v>14.91689225</v>
      </c>
      <c r="O231" s="58">
        <f t="shared" si="8"/>
        <v>17.78823225</v>
      </c>
      <c r="P231" s="58">
        <f t="shared" si="8"/>
        <v>10.106949999999999</v>
      </c>
      <c r="Q231" s="58">
        <f t="shared" si="8"/>
        <v>23.510502100000004</v>
      </c>
      <c r="R231" s="58">
        <f t="shared" si="8"/>
        <v>14.84599925</v>
      </c>
      <c r="S231" s="58">
        <f t="shared" si="8"/>
        <v>17.78823225</v>
      </c>
      <c r="T231" s="58">
        <f t="shared" si="8"/>
        <v>10.106949999999999</v>
      </c>
    </row>
    <row r="232" spans="3:20" x14ac:dyDescent="0.25">
      <c r="C232" s="56">
        <v>10</v>
      </c>
      <c r="D232" s="57" t="s">
        <v>75</v>
      </c>
      <c r="E232" s="58">
        <f t="shared" ref="E232:T232" si="9">($C$220*E139)+E169+E199</f>
        <v>22.298674050000002</v>
      </c>
      <c r="F232" s="58">
        <f t="shared" si="9"/>
        <v>14.1574601</v>
      </c>
      <c r="G232" s="58">
        <f t="shared" si="9"/>
        <v>16.581470549999999</v>
      </c>
      <c r="H232" s="58">
        <f t="shared" si="9"/>
        <v>23.492356050000001</v>
      </c>
      <c r="I232" s="58">
        <f t="shared" si="9"/>
        <v>9.4212901500000008</v>
      </c>
      <c r="J232" s="58">
        <f t="shared" si="9"/>
        <v>14.155956099999999</v>
      </c>
      <c r="K232" s="58">
        <f t="shared" si="9"/>
        <v>16.581470549999999</v>
      </c>
      <c r="L232" s="58">
        <f t="shared" si="9"/>
        <v>9.4212901500000008</v>
      </c>
      <c r="M232" s="58">
        <f t="shared" si="9"/>
        <v>18.937820299999998</v>
      </c>
      <c r="N232" s="58">
        <f t="shared" si="9"/>
        <v>14.2283531</v>
      </c>
      <c r="O232" s="58">
        <f t="shared" si="9"/>
        <v>16.581470549999999</v>
      </c>
      <c r="P232" s="58">
        <f t="shared" si="9"/>
        <v>9.4212901500000008</v>
      </c>
      <c r="Q232" s="58">
        <f t="shared" si="9"/>
        <v>22.298674050000002</v>
      </c>
      <c r="R232" s="58">
        <f t="shared" si="9"/>
        <v>14.1574601</v>
      </c>
      <c r="S232" s="58">
        <f t="shared" si="9"/>
        <v>16.581470549999999</v>
      </c>
      <c r="T232" s="58">
        <f t="shared" si="9"/>
        <v>9.4212901500000008</v>
      </c>
    </row>
    <row r="233" spans="3:20" x14ac:dyDescent="0.25">
      <c r="C233" s="56">
        <v>11</v>
      </c>
      <c r="D233" s="57" t="s">
        <v>76</v>
      </c>
      <c r="E233" s="58">
        <f t="shared" ref="E233:T233" si="10">($C$220*E140)+E170+E200</f>
        <v>17.467995049999999</v>
      </c>
      <c r="F233" s="58">
        <f t="shared" si="10"/>
        <v>11.4127571</v>
      </c>
      <c r="G233" s="58">
        <f t="shared" si="10"/>
        <v>11.74253955</v>
      </c>
      <c r="H233" s="58">
        <f t="shared" si="10"/>
        <v>18.661677049999998</v>
      </c>
      <c r="I233" s="58">
        <f t="shared" si="10"/>
        <v>6.6718971500000004</v>
      </c>
      <c r="J233" s="58">
        <f t="shared" si="10"/>
        <v>11.4112531</v>
      </c>
      <c r="K233" s="58">
        <f t="shared" si="10"/>
        <v>11.74253955</v>
      </c>
      <c r="L233" s="58">
        <f t="shared" si="10"/>
        <v>6.6718971500000004</v>
      </c>
      <c r="M233" s="58">
        <f t="shared" si="10"/>
        <v>17.2195353</v>
      </c>
      <c r="N233" s="58">
        <f t="shared" si="10"/>
        <v>11.4836501</v>
      </c>
      <c r="O233" s="58">
        <f t="shared" si="10"/>
        <v>11.74253955</v>
      </c>
      <c r="P233" s="58">
        <f t="shared" si="10"/>
        <v>6.6718971500000004</v>
      </c>
      <c r="Q233" s="58">
        <f t="shared" si="10"/>
        <v>17.467995049999999</v>
      </c>
      <c r="R233" s="58">
        <f t="shared" si="10"/>
        <v>11.4127571</v>
      </c>
      <c r="S233" s="58">
        <f t="shared" si="10"/>
        <v>11.74253955</v>
      </c>
      <c r="T233" s="58">
        <f t="shared" si="10"/>
        <v>6.6718971500000004</v>
      </c>
    </row>
    <row r="234" spans="3:20" x14ac:dyDescent="0.25">
      <c r="C234" s="56">
        <v>12</v>
      </c>
      <c r="D234" s="57" t="s">
        <v>77</v>
      </c>
      <c r="E234" s="58">
        <f t="shared" ref="E234:T234" si="11">($C$220*E141)+E171+E201</f>
        <v>13.8976328</v>
      </c>
      <c r="F234" s="58">
        <f t="shared" si="11"/>
        <v>9.3841416999999989</v>
      </c>
      <c r="G234" s="58">
        <f t="shared" si="11"/>
        <v>8.1755209000000004</v>
      </c>
      <c r="H234" s="58">
        <f t="shared" si="11"/>
        <v>15.091314799999999</v>
      </c>
      <c r="I234" s="58">
        <f t="shared" si="11"/>
        <v>4.6451823499999998</v>
      </c>
      <c r="J234" s="58">
        <f t="shared" si="11"/>
        <v>9.3826376999999983</v>
      </c>
      <c r="K234" s="58">
        <f t="shared" si="11"/>
        <v>8.1755209000000004</v>
      </c>
      <c r="L234" s="58">
        <f t="shared" si="11"/>
        <v>4.6451823499999998</v>
      </c>
      <c r="M234" s="58">
        <f t="shared" si="11"/>
        <v>15.307195799999999</v>
      </c>
      <c r="N234" s="58">
        <f t="shared" si="11"/>
        <v>9.4550346999999988</v>
      </c>
      <c r="O234" s="58">
        <f t="shared" si="11"/>
        <v>8.1755209000000004</v>
      </c>
      <c r="P234" s="58">
        <f t="shared" si="11"/>
        <v>4.6451823499999998</v>
      </c>
      <c r="Q234" s="58">
        <f t="shared" si="11"/>
        <v>13.8976328</v>
      </c>
      <c r="R234" s="58">
        <f t="shared" si="11"/>
        <v>9.3841416999999989</v>
      </c>
      <c r="S234" s="58">
        <f t="shared" si="11"/>
        <v>8.1755209000000004</v>
      </c>
      <c r="T234" s="58">
        <f t="shared" si="11"/>
        <v>4.6451823499999998</v>
      </c>
    </row>
    <row r="235" spans="3:20" x14ac:dyDescent="0.25">
      <c r="C235" s="56">
        <v>13</v>
      </c>
      <c r="D235" s="57" t="s">
        <v>78</v>
      </c>
      <c r="E235" s="58">
        <f t="shared" ref="E235:T235" si="12">($C$220*E142)+E172+E202</f>
        <v>2.8931550000000001</v>
      </c>
      <c r="F235" s="58">
        <f t="shared" si="12"/>
        <v>3.1315977500000001</v>
      </c>
      <c r="G235" s="58">
        <f t="shared" si="12"/>
        <v>-1.8206598500000002</v>
      </c>
      <c r="H235" s="58">
        <f t="shared" si="12"/>
        <v>4.0868370000000001</v>
      </c>
      <c r="I235" s="58">
        <f t="shared" si="12"/>
        <v>-1.03446595</v>
      </c>
      <c r="J235" s="58">
        <f t="shared" si="12"/>
        <v>3.1300937499999999</v>
      </c>
      <c r="K235" s="58">
        <f t="shared" si="12"/>
        <v>-1.8206598500000002</v>
      </c>
      <c r="L235" s="58">
        <f t="shared" si="12"/>
        <v>-1.03446595</v>
      </c>
      <c r="M235" s="58">
        <f t="shared" si="12"/>
        <v>4.3027180000000005</v>
      </c>
      <c r="N235" s="58">
        <f t="shared" si="12"/>
        <v>3.2024907499999999</v>
      </c>
      <c r="O235" s="58">
        <f t="shared" si="12"/>
        <v>-1.8206598500000002</v>
      </c>
      <c r="P235" s="58">
        <f t="shared" si="12"/>
        <v>-1.03446595</v>
      </c>
      <c r="Q235" s="58">
        <f t="shared" si="12"/>
        <v>2.8931550000000001</v>
      </c>
      <c r="R235" s="58">
        <f t="shared" si="12"/>
        <v>3.1315977500000001</v>
      </c>
      <c r="S235" s="58">
        <f t="shared" si="12"/>
        <v>-1.8206598500000002</v>
      </c>
      <c r="T235" s="58">
        <f t="shared" si="12"/>
        <v>-1.03446595</v>
      </c>
    </row>
    <row r="236" spans="3:20" x14ac:dyDescent="0.25">
      <c r="C236" s="56">
        <v>14</v>
      </c>
      <c r="D236" s="57" t="s">
        <v>79</v>
      </c>
      <c r="E236" s="58">
        <f t="shared" ref="E236:T236" si="13">($C$220*E143)+E173+E203</f>
        <v>2.9318429999999998</v>
      </c>
      <c r="F236" s="58">
        <f t="shared" si="13"/>
        <v>3.1535797500000005</v>
      </c>
      <c r="G236" s="58">
        <f t="shared" si="13"/>
        <v>-1.7434858500000001</v>
      </c>
      <c r="H236" s="58">
        <f t="shared" si="13"/>
        <v>4.1255249999999997</v>
      </c>
      <c r="I236" s="58">
        <f t="shared" si="13"/>
        <v>-0.99061695000000005</v>
      </c>
      <c r="J236" s="58">
        <f t="shared" si="13"/>
        <v>3.1520757500000003</v>
      </c>
      <c r="K236" s="58">
        <f t="shared" si="13"/>
        <v>-1.7434858500000001</v>
      </c>
      <c r="L236" s="58">
        <f t="shared" si="13"/>
        <v>-0.99061695000000005</v>
      </c>
      <c r="M236" s="58">
        <f t="shared" si="13"/>
        <v>4.3414059999999992</v>
      </c>
      <c r="N236" s="58">
        <f t="shared" si="13"/>
        <v>3.2244727500000003</v>
      </c>
      <c r="O236" s="58">
        <f t="shared" si="13"/>
        <v>-1.7434858500000001</v>
      </c>
      <c r="P236" s="58">
        <f t="shared" si="13"/>
        <v>-0.99061695000000005</v>
      </c>
      <c r="Q236" s="58">
        <f t="shared" si="13"/>
        <v>2.9318429999999998</v>
      </c>
      <c r="R236" s="58">
        <f t="shared" si="13"/>
        <v>3.1535797500000005</v>
      </c>
      <c r="S236" s="58">
        <f t="shared" si="13"/>
        <v>-1.7434858500000001</v>
      </c>
      <c r="T236" s="58">
        <f t="shared" si="13"/>
        <v>-0.99061695000000005</v>
      </c>
    </row>
    <row r="237" spans="3:20" x14ac:dyDescent="0.25">
      <c r="C237" s="56">
        <v>15</v>
      </c>
      <c r="D237" s="57" t="s">
        <v>80</v>
      </c>
      <c r="E237" s="58">
        <f t="shared" ref="E237:T237" si="14">($C$220*E144)+E174+E204</f>
        <v>-3.1266113</v>
      </c>
      <c r="F237" s="58">
        <f t="shared" si="14"/>
        <v>-0.28872374999999995</v>
      </c>
      <c r="G237" s="58">
        <f t="shared" si="14"/>
        <v>-5.8140238499999999</v>
      </c>
      <c r="H237" s="58">
        <f t="shared" si="14"/>
        <v>-1.9329293000000001</v>
      </c>
      <c r="I237" s="58">
        <f t="shared" si="14"/>
        <v>-3.3034225500000001</v>
      </c>
      <c r="J237" s="58">
        <f t="shared" si="14"/>
        <v>-0.2902277499999999</v>
      </c>
      <c r="K237" s="58">
        <f t="shared" si="14"/>
        <v>-3.3383934000000002</v>
      </c>
      <c r="L237" s="58">
        <f t="shared" si="14"/>
        <v>-3.3034225500000001</v>
      </c>
      <c r="M237" s="58">
        <f t="shared" si="14"/>
        <v>-1.7170483000000001</v>
      </c>
      <c r="N237" s="58">
        <f t="shared" si="14"/>
        <v>-0.21783074999999996</v>
      </c>
      <c r="O237" s="58">
        <f t="shared" si="14"/>
        <v>-3.9720127500000006</v>
      </c>
      <c r="P237" s="58">
        <f t="shared" si="14"/>
        <v>-3.3034225500000001</v>
      </c>
      <c r="Q237" s="58">
        <f t="shared" si="14"/>
        <v>-3.1266113</v>
      </c>
      <c r="R237" s="58">
        <f t="shared" si="14"/>
        <v>-0.28872374999999995</v>
      </c>
      <c r="S237" s="58">
        <f t="shared" si="14"/>
        <v>-4.3583904000000002</v>
      </c>
      <c r="T237" s="58">
        <f t="shared" si="14"/>
        <v>-3.3034225500000001</v>
      </c>
    </row>
    <row r="238" spans="3:20" x14ac:dyDescent="0.25">
      <c r="C238" s="56">
        <v>16</v>
      </c>
      <c r="D238" s="57" t="s">
        <v>81</v>
      </c>
      <c r="E238" s="58">
        <f t="shared" ref="E238:T238" si="15">($C$220*E145)+E175+E205</f>
        <v>-3.5501360000000002</v>
      </c>
      <c r="F238" s="58">
        <f t="shared" si="15"/>
        <v>-0.5293633499999999</v>
      </c>
      <c r="G238" s="58">
        <f t="shared" si="15"/>
        <v>-6.1674372000000002</v>
      </c>
      <c r="H238" s="58">
        <f t="shared" si="15"/>
        <v>-2.3564540000000003</v>
      </c>
      <c r="I238" s="58">
        <f t="shared" si="15"/>
        <v>-3.5042256000000003</v>
      </c>
      <c r="J238" s="58">
        <f t="shared" si="15"/>
        <v>-0.53086734999999985</v>
      </c>
      <c r="K238" s="58">
        <f t="shared" si="15"/>
        <v>-3.3383934000000002</v>
      </c>
      <c r="L238" s="58">
        <f t="shared" si="15"/>
        <v>-3.3383934000000002</v>
      </c>
      <c r="M238" s="58">
        <f t="shared" si="15"/>
        <v>-2.1405729999999998</v>
      </c>
      <c r="N238" s="58">
        <f t="shared" si="15"/>
        <v>-0.45847034999999997</v>
      </c>
      <c r="O238" s="58">
        <f t="shared" si="15"/>
        <v>-3.9720127500000006</v>
      </c>
      <c r="P238" s="58">
        <f t="shared" si="15"/>
        <v>-3.5042256000000003</v>
      </c>
      <c r="Q238" s="58">
        <f t="shared" si="15"/>
        <v>-3.5501360000000002</v>
      </c>
      <c r="R238" s="58">
        <f t="shared" si="15"/>
        <v>-0.5293633499999999</v>
      </c>
      <c r="S238" s="58">
        <f t="shared" si="15"/>
        <v>-4.3583904000000002</v>
      </c>
      <c r="T238" s="58">
        <f t="shared" si="15"/>
        <v>-3.5042256000000003</v>
      </c>
    </row>
    <row r="239" spans="3:20" x14ac:dyDescent="0.25">
      <c r="C239" s="56">
        <v>17</v>
      </c>
      <c r="D239" s="57" t="s">
        <v>82</v>
      </c>
      <c r="E239" s="58">
        <f t="shared" ref="E239:T239" si="16">($C$220*E146)+E176+E206</f>
        <v>-5.2493967499999998</v>
      </c>
      <c r="F239" s="58">
        <f t="shared" si="16"/>
        <v>-1.4948523</v>
      </c>
      <c r="G239" s="58">
        <f t="shared" si="16"/>
        <v>-7.8666673500000002</v>
      </c>
      <c r="H239" s="58">
        <f t="shared" si="16"/>
        <v>-4.0557147499999999</v>
      </c>
      <c r="I239" s="58">
        <f t="shared" si="16"/>
        <v>-4.46969745</v>
      </c>
      <c r="J239" s="58">
        <f t="shared" si="16"/>
        <v>-1.4963563</v>
      </c>
      <c r="K239" s="58">
        <f t="shared" si="16"/>
        <v>-3.3383934000000002</v>
      </c>
      <c r="L239" s="58">
        <f t="shared" si="16"/>
        <v>-3.3383934000000002</v>
      </c>
      <c r="M239" s="58">
        <f t="shared" si="16"/>
        <v>-3.8398337499999999</v>
      </c>
      <c r="N239" s="58">
        <f t="shared" si="16"/>
        <v>-1.4239592999999999</v>
      </c>
      <c r="O239" s="58">
        <f t="shared" si="16"/>
        <v>-3.9720127500000006</v>
      </c>
      <c r="P239" s="58">
        <f t="shared" si="16"/>
        <v>-3.9720127500000006</v>
      </c>
      <c r="Q239" s="58">
        <f t="shared" si="16"/>
        <v>-5.2493967499999998</v>
      </c>
      <c r="R239" s="58">
        <f t="shared" si="16"/>
        <v>-1.4948523</v>
      </c>
      <c r="S239" s="58">
        <f t="shared" si="16"/>
        <v>-4.3583904000000002</v>
      </c>
      <c r="T239" s="58">
        <f t="shared" si="16"/>
        <v>-4.3583904000000002</v>
      </c>
    </row>
    <row r="240" spans="3:20" x14ac:dyDescent="0.25">
      <c r="C240" s="56">
        <v>18</v>
      </c>
      <c r="D240" s="57" t="s">
        <v>83</v>
      </c>
      <c r="E240" s="58">
        <f t="shared" ref="E240:T240" si="17">($C$220*E147)+E177+E207</f>
        <v>-4.8104006000000004</v>
      </c>
      <c r="F240" s="58">
        <f t="shared" si="17"/>
        <v>-1.2454227</v>
      </c>
      <c r="G240" s="58">
        <f t="shared" si="17"/>
        <v>-7.4277018000000004</v>
      </c>
      <c r="H240" s="58">
        <f t="shared" si="17"/>
        <v>-3.6167186</v>
      </c>
      <c r="I240" s="58">
        <f t="shared" si="17"/>
        <v>-4.2202849499999999</v>
      </c>
      <c r="J240" s="58">
        <f t="shared" si="17"/>
        <v>-1.2469266999999999</v>
      </c>
      <c r="K240" s="58">
        <f t="shared" si="17"/>
        <v>-3.3383934000000002</v>
      </c>
      <c r="L240" s="58">
        <f t="shared" si="17"/>
        <v>-3.3383934000000002</v>
      </c>
      <c r="M240" s="58">
        <f t="shared" si="17"/>
        <v>-3.4008376</v>
      </c>
      <c r="N240" s="58">
        <f t="shared" si="17"/>
        <v>-1.1745296999999999</v>
      </c>
      <c r="O240" s="58">
        <f t="shared" si="17"/>
        <v>-3.9720127500000006</v>
      </c>
      <c r="P240" s="58">
        <f t="shared" si="17"/>
        <v>-3.9720127500000006</v>
      </c>
      <c r="Q240" s="58">
        <f t="shared" si="17"/>
        <v>-4.8104006000000004</v>
      </c>
      <c r="R240" s="58">
        <f t="shared" si="17"/>
        <v>-1.2454227</v>
      </c>
      <c r="S240" s="58">
        <f t="shared" si="17"/>
        <v>-4.3583904000000002</v>
      </c>
      <c r="T240" s="58">
        <f t="shared" si="17"/>
        <v>-4.2202849499999999</v>
      </c>
    </row>
    <row r="241" spans="2:20" x14ac:dyDescent="0.25">
      <c r="C241" s="56">
        <v>19</v>
      </c>
      <c r="D241" s="57" t="s">
        <v>84</v>
      </c>
      <c r="E241" s="58">
        <f t="shared" ref="E241:T241" si="18">($C$220*E148)+E178+E208</f>
        <v>-3.1431987499999998</v>
      </c>
      <c r="F241" s="58">
        <f t="shared" si="18"/>
        <v>-0.29814885000000002</v>
      </c>
      <c r="G241" s="58">
        <f t="shared" si="18"/>
        <v>-5.7604882500000008</v>
      </c>
      <c r="H241" s="58">
        <f t="shared" si="18"/>
        <v>-1.9495167500000001</v>
      </c>
      <c r="I241" s="58">
        <f t="shared" si="18"/>
        <v>-3.2730047999999998</v>
      </c>
      <c r="J241" s="58">
        <f t="shared" si="18"/>
        <v>-0.29965284999999997</v>
      </c>
      <c r="K241" s="58">
        <f t="shared" si="18"/>
        <v>-3.3383934000000002</v>
      </c>
      <c r="L241" s="58">
        <f t="shared" si="18"/>
        <v>-3.2730047999999998</v>
      </c>
      <c r="M241" s="58">
        <f t="shared" si="18"/>
        <v>-1.7336357500000001</v>
      </c>
      <c r="N241" s="58">
        <f t="shared" si="18"/>
        <v>-0.22725585000000004</v>
      </c>
      <c r="O241" s="58">
        <f t="shared" si="18"/>
        <v>-3.9720127500000006</v>
      </c>
      <c r="P241" s="58">
        <f t="shared" si="18"/>
        <v>-3.2730047999999998</v>
      </c>
      <c r="Q241" s="58">
        <f t="shared" si="18"/>
        <v>-3.1431987499999998</v>
      </c>
      <c r="R241" s="58">
        <f t="shared" si="18"/>
        <v>-0.29814885000000002</v>
      </c>
      <c r="S241" s="58">
        <f t="shared" si="18"/>
        <v>-4.3583904000000002</v>
      </c>
      <c r="T241" s="58">
        <f t="shared" si="18"/>
        <v>-3.2730047999999998</v>
      </c>
    </row>
    <row r="242" spans="2:20" x14ac:dyDescent="0.25">
      <c r="C242" s="56">
        <v>20</v>
      </c>
      <c r="D242" s="57" t="s">
        <v>85</v>
      </c>
      <c r="E242" s="58">
        <f t="shared" ref="E242:T242" si="19">($C$220*E149)+E179+E209</f>
        <v>-8.7373364000000002</v>
      </c>
      <c r="F242" s="58">
        <f t="shared" si="19"/>
        <v>-3.4766361000000003</v>
      </c>
      <c r="G242" s="58">
        <f t="shared" si="19"/>
        <v>-11.3546376</v>
      </c>
      <c r="H242" s="58">
        <f t="shared" si="19"/>
        <v>-6.5236574000000003</v>
      </c>
      <c r="I242" s="58">
        <f t="shared" si="19"/>
        <v>-6.4514983499999996</v>
      </c>
      <c r="J242" s="58">
        <f t="shared" si="19"/>
        <v>-3.4781401000000001</v>
      </c>
      <c r="K242" s="58">
        <f t="shared" si="19"/>
        <v>-3.3383934000000002</v>
      </c>
      <c r="L242" s="58">
        <f t="shared" si="19"/>
        <v>-3.3383934000000002</v>
      </c>
      <c r="M242" s="58">
        <f t="shared" si="19"/>
        <v>-6.9413957500000008</v>
      </c>
      <c r="N242" s="58">
        <f t="shared" si="19"/>
        <v>-3.4057431</v>
      </c>
      <c r="O242" s="58">
        <f t="shared" si="19"/>
        <v>-3.9720127500000006</v>
      </c>
      <c r="P242" s="58">
        <f t="shared" si="19"/>
        <v>-3.9720127500000006</v>
      </c>
      <c r="Q242" s="58">
        <f t="shared" si="19"/>
        <v>-8.7373364000000002</v>
      </c>
      <c r="R242" s="58">
        <f t="shared" si="19"/>
        <v>-3.4766361000000003</v>
      </c>
      <c r="S242" s="58">
        <f t="shared" si="19"/>
        <v>-4.3583904000000002</v>
      </c>
      <c r="T242" s="58">
        <f t="shared" si="19"/>
        <v>-4.3583904000000002</v>
      </c>
    </row>
    <row r="243" spans="2:20" x14ac:dyDescent="0.25">
      <c r="C243" s="56">
        <v>21</v>
      </c>
      <c r="D243" s="57" t="s">
        <v>86</v>
      </c>
      <c r="E243" s="58">
        <f t="shared" ref="E243:T243" si="20">($C$220*E150)+E180+E210</f>
        <v>-8.642878249999999</v>
      </c>
      <c r="F243" s="58">
        <f t="shared" si="20"/>
        <v>-3.4229668499999999</v>
      </c>
      <c r="G243" s="58">
        <f t="shared" si="20"/>
        <v>-11.260179450000001</v>
      </c>
      <c r="H243" s="58">
        <f t="shared" si="20"/>
        <v>-6.5236574000000003</v>
      </c>
      <c r="I243" s="58">
        <f t="shared" si="20"/>
        <v>-6.3978291</v>
      </c>
      <c r="J243" s="58">
        <f t="shared" si="20"/>
        <v>-3.4244708499999996</v>
      </c>
      <c r="K243" s="58">
        <f t="shared" si="20"/>
        <v>-3.3383934000000002</v>
      </c>
      <c r="L243" s="58">
        <f t="shared" si="20"/>
        <v>-3.3383934000000002</v>
      </c>
      <c r="M243" s="58">
        <f t="shared" si="20"/>
        <v>-6.9413957500000008</v>
      </c>
      <c r="N243" s="58">
        <f t="shared" si="20"/>
        <v>-3.3520738499999996</v>
      </c>
      <c r="O243" s="58">
        <f t="shared" si="20"/>
        <v>-3.9720127500000006</v>
      </c>
      <c r="P243" s="58">
        <f t="shared" si="20"/>
        <v>-3.9720127500000006</v>
      </c>
      <c r="Q243" s="58">
        <f t="shared" si="20"/>
        <v>-8.642878249999999</v>
      </c>
      <c r="R243" s="58">
        <f t="shared" si="20"/>
        <v>-3.4229668499999999</v>
      </c>
      <c r="S243" s="58">
        <f t="shared" si="20"/>
        <v>-4.3583904000000002</v>
      </c>
      <c r="T243" s="58">
        <f t="shared" si="20"/>
        <v>-4.3583904000000002</v>
      </c>
    </row>
    <row r="244" spans="2:20" x14ac:dyDescent="0.25">
      <c r="C244" s="56">
        <v>22</v>
      </c>
      <c r="D244" s="57" t="s">
        <v>87</v>
      </c>
      <c r="E244" s="58">
        <f t="shared" ref="E244:T244" si="21">($C$220*E151)+E181+E211</f>
        <v>-11.999041250000001</v>
      </c>
      <c r="F244" s="58">
        <f t="shared" si="21"/>
        <v>-5.3298782999999998</v>
      </c>
      <c r="G244" s="58">
        <f t="shared" si="21"/>
        <v>-14.6181755</v>
      </c>
      <c r="H244" s="58">
        <f t="shared" si="21"/>
        <v>-3.2339072500000001</v>
      </c>
      <c r="I244" s="58">
        <f t="shared" si="21"/>
        <v>-8.3057806999999997</v>
      </c>
      <c r="J244" s="58">
        <f t="shared" si="21"/>
        <v>-1.0343192999999999</v>
      </c>
      <c r="K244" s="58">
        <f t="shared" si="21"/>
        <v>-10.924522400000001</v>
      </c>
      <c r="L244" s="58">
        <f t="shared" si="21"/>
        <v>-7.6486934</v>
      </c>
      <c r="M244" s="58">
        <f t="shared" si="21"/>
        <v>-9.8532392499999997</v>
      </c>
      <c r="N244" s="58">
        <f t="shared" si="21"/>
        <v>-5.2589853</v>
      </c>
      <c r="O244" s="58">
        <f t="shared" si="21"/>
        <v>-10.818570750000001</v>
      </c>
      <c r="P244" s="58">
        <f t="shared" si="21"/>
        <v>-8.2823127500000009</v>
      </c>
      <c r="Q244" s="58">
        <f t="shared" si="21"/>
        <v>-11.999041250000001</v>
      </c>
      <c r="R244" s="58">
        <f t="shared" si="21"/>
        <v>-5.3298782999999998</v>
      </c>
      <c r="S244" s="58">
        <f t="shared" si="21"/>
        <v>-11.9411874</v>
      </c>
      <c r="T244" s="58">
        <f t="shared" si="21"/>
        <v>-8.3057806999999997</v>
      </c>
    </row>
    <row r="245" spans="2:20" x14ac:dyDescent="0.25">
      <c r="C245" s="56">
        <v>23</v>
      </c>
      <c r="D245" s="57" t="s">
        <v>88</v>
      </c>
      <c r="E245" s="58">
        <f t="shared" ref="E245:T245" si="22">($C$220*E152)+E182+E212</f>
        <v>-7.99215125</v>
      </c>
      <c r="F245" s="58">
        <f t="shared" si="22"/>
        <v>-3.0532363</v>
      </c>
      <c r="G245" s="58">
        <f t="shared" si="22"/>
        <v>-10.611285500000001</v>
      </c>
      <c r="H245" s="58">
        <f t="shared" si="22"/>
        <v>-3.2339072500000001</v>
      </c>
      <c r="I245" s="58">
        <f t="shared" si="22"/>
        <v>-6.0291386999999999</v>
      </c>
      <c r="J245" s="58">
        <f t="shared" si="22"/>
        <v>-1.0343192999999999</v>
      </c>
      <c r="K245" s="58">
        <f t="shared" si="22"/>
        <v>-6.9176324000000005</v>
      </c>
      <c r="L245" s="58">
        <f t="shared" si="22"/>
        <v>-5.3720514000000001</v>
      </c>
      <c r="M245" s="58">
        <f t="shared" si="22"/>
        <v>-6.5825882500000006</v>
      </c>
      <c r="N245" s="58">
        <f t="shared" si="22"/>
        <v>-2.9823433000000001</v>
      </c>
      <c r="O245" s="58">
        <f t="shared" si="22"/>
        <v>-7.5512517500000005</v>
      </c>
      <c r="P245" s="58">
        <f t="shared" si="22"/>
        <v>-6.0056707500000002</v>
      </c>
      <c r="Q245" s="58">
        <f t="shared" si="22"/>
        <v>-7.99215125</v>
      </c>
      <c r="R245" s="58">
        <f t="shared" si="22"/>
        <v>-3.0532363</v>
      </c>
      <c r="S245" s="58">
        <f t="shared" si="22"/>
        <v>-7.9376294000000005</v>
      </c>
      <c r="T245" s="58">
        <f t="shared" si="22"/>
        <v>-6.0291386999999999</v>
      </c>
    </row>
    <row r="246" spans="2:20" x14ac:dyDescent="0.25">
      <c r="C246" s="56">
        <v>24</v>
      </c>
      <c r="D246" s="57" t="s">
        <v>89</v>
      </c>
      <c r="E246" s="58">
        <f t="shared" ref="E246:T246" si="23">($C$220*E153)+E183+E213</f>
        <v>-4.4162442500000001</v>
      </c>
      <c r="F246" s="58">
        <f t="shared" si="23"/>
        <v>-1.0214703000000001</v>
      </c>
      <c r="G246" s="58">
        <f t="shared" si="23"/>
        <v>-7.0320465000000008</v>
      </c>
      <c r="H246" s="58">
        <f t="shared" si="23"/>
        <v>-3.2225622500000002</v>
      </c>
      <c r="I246" s="58">
        <f t="shared" si="23"/>
        <v>-3.9954806999999999</v>
      </c>
      <c r="J246" s="58">
        <f t="shared" si="23"/>
        <v>-1.0229743</v>
      </c>
      <c r="K246" s="58">
        <f t="shared" si="23"/>
        <v>-3.3383934000000002</v>
      </c>
      <c r="L246" s="58">
        <f t="shared" si="23"/>
        <v>-3.3383934000000002</v>
      </c>
      <c r="M246" s="58">
        <f t="shared" si="23"/>
        <v>-3.0066812500000002</v>
      </c>
      <c r="N246" s="58">
        <f t="shared" si="23"/>
        <v>-0.95057730000000007</v>
      </c>
      <c r="O246" s="58">
        <f t="shared" si="23"/>
        <v>-3.9720127500000006</v>
      </c>
      <c r="P246" s="58">
        <f t="shared" si="23"/>
        <v>-3.9720127500000006</v>
      </c>
      <c r="Q246" s="58">
        <f t="shared" si="23"/>
        <v>-4.4162442500000001</v>
      </c>
      <c r="R246" s="58">
        <f t="shared" si="23"/>
        <v>-1.0214703000000001</v>
      </c>
      <c r="S246" s="58">
        <f t="shared" si="23"/>
        <v>-4.3583904000000002</v>
      </c>
      <c r="T246" s="58">
        <f t="shared" si="23"/>
        <v>-3.9954806999999999</v>
      </c>
    </row>
    <row r="247" spans="2:20" x14ac:dyDescent="0.25">
      <c r="C247" s="56">
        <v>25</v>
      </c>
      <c r="D247" s="57" t="s">
        <v>90</v>
      </c>
      <c r="E247" s="58">
        <f t="shared" ref="E247:T247" si="24">($C$220*E154)+E184+E214</f>
        <v>-7.2418531999999995</v>
      </c>
      <c r="F247" s="58">
        <f t="shared" si="24"/>
        <v>-2.6269298999999999</v>
      </c>
      <c r="G247" s="58">
        <f t="shared" si="24"/>
        <v>-9.8591543999999995</v>
      </c>
      <c r="H247" s="58">
        <f t="shared" si="24"/>
        <v>-6.0481712000000005</v>
      </c>
      <c r="I247" s="58">
        <f t="shared" si="24"/>
        <v>-5.6017921500000005</v>
      </c>
      <c r="J247" s="58">
        <f t="shared" si="24"/>
        <v>-2.6284339000000001</v>
      </c>
      <c r="K247" s="58">
        <f t="shared" si="24"/>
        <v>-3.3383934000000002</v>
      </c>
      <c r="L247" s="58">
        <f t="shared" si="24"/>
        <v>-3.3383934000000002</v>
      </c>
      <c r="M247" s="58">
        <f t="shared" si="24"/>
        <v>-5.8322902000000001</v>
      </c>
      <c r="N247" s="58">
        <f t="shared" si="24"/>
        <v>-2.5560369000000001</v>
      </c>
      <c r="O247" s="58">
        <f t="shared" si="24"/>
        <v>-3.9720127500000006</v>
      </c>
      <c r="P247" s="58">
        <f t="shared" si="24"/>
        <v>-3.9720127500000006</v>
      </c>
      <c r="Q247" s="58">
        <f t="shared" si="24"/>
        <v>-7.2418531999999995</v>
      </c>
      <c r="R247" s="58">
        <f t="shared" si="24"/>
        <v>-2.6269298999999999</v>
      </c>
      <c r="S247" s="58">
        <f t="shared" si="24"/>
        <v>-4.3583904000000002</v>
      </c>
      <c r="T247" s="58">
        <f t="shared" si="24"/>
        <v>-4.3583904000000002</v>
      </c>
    </row>
    <row r="248" spans="2:20" x14ac:dyDescent="0.25">
      <c r="C248" s="56">
        <v>26</v>
      </c>
      <c r="D248" s="57" t="s">
        <v>91</v>
      </c>
      <c r="E248" s="58">
        <f t="shared" ref="E248:T248" si="25">($C$220*E155)+E185+E215</f>
        <v>-7.0298374999999993</v>
      </c>
      <c r="F248" s="58">
        <f t="shared" si="25"/>
        <v>-2.5064662499999999</v>
      </c>
      <c r="G248" s="58">
        <f t="shared" si="25"/>
        <v>-9.6471386999999993</v>
      </c>
      <c r="H248" s="58">
        <f t="shared" si="25"/>
        <v>-5.8361555000000003</v>
      </c>
      <c r="I248" s="58">
        <f t="shared" si="25"/>
        <v>-5.48132895</v>
      </c>
      <c r="J248" s="58">
        <f t="shared" si="25"/>
        <v>-2.5079702499999996</v>
      </c>
      <c r="K248" s="58">
        <f t="shared" si="25"/>
        <v>-3.3383934000000002</v>
      </c>
      <c r="L248" s="58">
        <f t="shared" si="25"/>
        <v>-3.3383934000000002</v>
      </c>
      <c r="M248" s="58">
        <f t="shared" si="25"/>
        <v>-5.6202744999999998</v>
      </c>
      <c r="N248" s="58">
        <f t="shared" si="25"/>
        <v>-2.43557325</v>
      </c>
      <c r="O248" s="58">
        <f t="shared" si="25"/>
        <v>-3.9720127500000006</v>
      </c>
      <c r="P248" s="58">
        <f t="shared" si="25"/>
        <v>-3.9720127500000006</v>
      </c>
      <c r="Q248" s="58">
        <f t="shared" si="25"/>
        <v>-7.0298374999999993</v>
      </c>
      <c r="R248" s="58">
        <f t="shared" si="25"/>
        <v>-2.5064662499999999</v>
      </c>
      <c r="S248" s="58">
        <f t="shared" si="25"/>
        <v>-4.3583904000000002</v>
      </c>
      <c r="T248" s="58">
        <f t="shared" si="25"/>
        <v>-4.3583904000000002</v>
      </c>
    </row>
    <row r="249" spans="2:20" ht="15.75" thickBot="1" x14ac:dyDescent="0.3">
      <c r="C249" s="59">
        <v>27</v>
      </c>
      <c r="D249" s="60" t="s">
        <v>92</v>
      </c>
      <c r="E249" s="61">
        <f t="shared" ref="E249:T249" si="26">($C$220*E156)+E186+E216</f>
        <v>-8.6975460499999997</v>
      </c>
      <c r="F249" s="61">
        <f t="shared" si="26"/>
        <v>-3.4540281000000004</v>
      </c>
      <c r="G249" s="61">
        <f t="shared" si="26"/>
        <v>-11.31468705</v>
      </c>
      <c r="H249" s="61">
        <f t="shared" si="26"/>
        <v>-6.5236574000000003</v>
      </c>
      <c r="I249" s="61">
        <f t="shared" si="26"/>
        <v>-6.4287994499999996</v>
      </c>
      <c r="J249" s="61">
        <f t="shared" si="26"/>
        <v>-3.4555321000000001</v>
      </c>
      <c r="K249" s="61">
        <f t="shared" si="26"/>
        <v>-3.3383934000000002</v>
      </c>
      <c r="L249" s="61">
        <f t="shared" si="26"/>
        <v>-3.3383934000000002</v>
      </c>
      <c r="M249" s="61">
        <f t="shared" si="26"/>
        <v>-6.9413957500000008</v>
      </c>
      <c r="N249" s="61">
        <f t="shared" si="26"/>
        <v>-3.3831351000000001</v>
      </c>
      <c r="O249" s="61">
        <f t="shared" si="26"/>
        <v>-3.9720127500000006</v>
      </c>
      <c r="P249" s="61">
        <f t="shared" si="26"/>
        <v>-3.9720127500000006</v>
      </c>
      <c r="Q249" s="61">
        <f t="shared" si="26"/>
        <v>-8.6975460499999997</v>
      </c>
      <c r="R249" s="61">
        <f t="shared" si="26"/>
        <v>-3.4540281000000004</v>
      </c>
      <c r="S249" s="61">
        <f t="shared" si="26"/>
        <v>-4.3583904000000002</v>
      </c>
      <c r="T249" s="61">
        <f t="shared" si="26"/>
        <v>-4.3583904000000002</v>
      </c>
    </row>
    <row r="250" spans="2:20" ht="15.75" thickBot="1" x14ac:dyDescent="0.3"/>
    <row r="251" spans="2:20" ht="15.75" thickBot="1" x14ac:dyDescent="0.3">
      <c r="B251" s="30" t="s">
        <v>100</v>
      </c>
      <c r="C251" s="31">
        <v>0.7</v>
      </c>
      <c r="D251" s="32" t="s">
        <v>98</v>
      </c>
    </row>
    <row r="252" spans="2:20" ht="15.75" thickBot="1" x14ac:dyDescent="0.3">
      <c r="B252" s="14" t="s">
        <v>99</v>
      </c>
    </row>
    <row r="253" spans="2:20" ht="51.75" thickBot="1" x14ac:dyDescent="0.3">
      <c r="C253" s="25" t="s">
        <v>21</v>
      </c>
      <c r="D253" s="26" t="s">
        <v>22</v>
      </c>
      <c r="E253" s="34" t="s">
        <v>1</v>
      </c>
      <c r="F253" s="34" t="s">
        <v>2</v>
      </c>
      <c r="G253" s="34" t="s">
        <v>3</v>
      </c>
      <c r="H253" s="34" t="s">
        <v>4</v>
      </c>
      <c r="I253" s="34" t="s">
        <v>5</v>
      </c>
      <c r="J253" s="34" t="s">
        <v>23</v>
      </c>
      <c r="K253" s="34" t="s">
        <v>7</v>
      </c>
      <c r="L253" s="34" t="s">
        <v>8</v>
      </c>
      <c r="M253" s="34" t="s">
        <v>9</v>
      </c>
      <c r="N253" s="34" t="s">
        <v>10</v>
      </c>
      <c r="O253" s="34" t="s">
        <v>11</v>
      </c>
      <c r="P253" s="34" t="s">
        <v>12</v>
      </c>
      <c r="Q253" s="34" t="s">
        <v>13</v>
      </c>
      <c r="R253" s="34" t="s">
        <v>14</v>
      </c>
      <c r="S253" s="34" t="s">
        <v>15</v>
      </c>
      <c r="T253" s="34" t="s">
        <v>16</v>
      </c>
    </row>
    <row r="254" spans="2:20" x14ac:dyDescent="0.25">
      <c r="C254" s="27">
        <v>1</v>
      </c>
      <c r="D254" s="28" t="s">
        <v>66</v>
      </c>
      <c r="E254" s="29">
        <f>E100+($C$251*E130)+E160+E190</f>
        <v>60.620594400000002</v>
      </c>
      <c r="F254" s="29">
        <f t="shared" ref="F254:T254" si="27">F100+($C$251*F130)+F160+F190</f>
        <v>35.931280199999996</v>
      </c>
      <c r="G254" s="29">
        <f t="shared" si="27"/>
        <v>50.180919899999992</v>
      </c>
      <c r="H254" s="29">
        <f t="shared" si="27"/>
        <v>37.0089033</v>
      </c>
      <c r="I254" s="29">
        <f t="shared" si="27"/>
        <v>28.511886699999998</v>
      </c>
      <c r="J254" s="29">
        <f t="shared" si="27"/>
        <v>35.929776199999999</v>
      </c>
      <c r="K254" s="29">
        <f t="shared" si="27"/>
        <v>37.951477299999993</v>
      </c>
      <c r="L254" s="29">
        <f t="shared" si="27"/>
        <v>28.511886699999998</v>
      </c>
      <c r="M254" s="29">
        <f t="shared" si="27"/>
        <v>43.580267399999997</v>
      </c>
      <c r="N254" s="29">
        <f t="shared" si="27"/>
        <v>36.002173199999994</v>
      </c>
      <c r="O254" s="29">
        <f t="shared" si="27"/>
        <v>44.306960399999994</v>
      </c>
      <c r="P254" s="29">
        <f t="shared" si="27"/>
        <v>28.511886699999998</v>
      </c>
      <c r="Q254" s="29">
        <f t="shared" si="27"/>
        <v>60.620594400000002</v>
      </c>
      <c r="R254" s="29">
        <f t="shared" si="27"/>
        <v>35.931280199999996</v>
      </c>
      <c r="S254" s="29">
        <f t="shared" si="27"/>
        <v>50.180919899999992</v>
      </c>
      <c r="T254" s="29">
        <f t="shared" si="27"/>
        <v>28.511886699999998</v>
      </c>
    </row>
    <row r="255" spans="2:20" x14ac:dyDescent="0.25">
      <c r="C255" s="56">
        <v>2</v>
      </c>
      <c r="D255" s="57" t="s">
        <v>67</v>
      </c>
      <c r="E255" s="58">
        <f t="shared" ref="E255:T255" si="28">E101+($C$251*E131)+E161+E191</f>
        <v>46.2722105</v>
      </c>
      <c r="F255" s="58">
        <f t="shared" si="28"/>
        <v>27.7787887</v>
      </c>
      <c r="G255" s="58">
        <f t="shared" si="28"/>
        <v>35.8304495</v>
      </c>
      <c r="H255" s="58">
        <f t="shared" si="28"/>
        <v>34.013597500000003</v>
      </c>
      <c r="I255" s="58">
        <f t="shared" si="28"/>
        <v>20.358210499999998</v>
      </c>
      <c r="J255" s="58">
        <f t="shared" si="28"/>
        <v>27.777284700000003</v>
      </c>
      <c r="K255" s="58">
        <f t="shared" si="28"/>
        <v>28.0256565</v>
      </c>
      <c r="L255" s="58">
        <f t="shared" si="28"/>
        <v>20.358210499999998</v>
      </c>
      <c r="M255" s="58">
        <f t="shared" si="28"/>
        <v>38.972817499999998</v>
      </c>
      <c r="N255" s="58">
        <f t="shared" si="28"/>
        <v>27.849681700000001</v>
      </c>
      <c r="O255" s="58">
        <f t="shared" si="28"/>
        <v>32.768995499999996</v>
      </c>
      <c r="P255" s="58">
        <f t="shared" si="28"/>
        <v>20.358210499999998</v>
      </c>
      <c r="Q255" s="58">
        <f t="shared" si="28"/>
        <v>46.2722105</v>
      </c>
      <c r="R255" s="58">
        <f t="shared" si="28"/>
        <v>27.7787887</v>
      </c>
      <c r="S255" s="58">
        <f t="shared" si="28"/>
        <v>35.8304495</v>
      </c>
      <c r="T255" s="58">
        <f t="shared" si="28"/>
        <v>20.358210499999998</v>
      </c>
    </row>
    <row r="256" spans="2:20" x14ac:dyDescent="0.25">
      <c r="C256" s="56">
        <v>3</v>
      </c>
      <c r="D256" s="57" t="s">
        <v>68</v>
      </c>
      <c r="E256" s="58">
        <f t="shared" ref="E256:T256" si="29">E102+($C$251*E132)+E162+E192</f>
        <v>46.718521100000004</v>
      </c>
      <c r="F256" s="58">
        <f t="shared" si="29"/>
        <v>28.032373799999998</v>
      </c>
      <c r="G256" s="58">
        <f t="shared" si="29"/>
        <v>36.2954145</v>
      </c>
      <c r="H256" s="58">
        <f t="shared" si="29"/>
        <v>37.478961299999995</v>
      </c>
      <c r="I256" s="58">
        <f t="shared" si="29"/>
        <v>20.6223946</v>
      </c>
      <c r="J256" s="58">
        <f t="shared" si="29"/>
        <v>28.030869800000001</v>
      </c>
      <c r="K256" s="58">
        <f t="shared" si="29"/>
        <v>36.2954145</v>
      </c>
      <c r="L256" s="58">
        <f t="shared" si="29"/>
        <v>20.6223946</v>
      </c>
      <c r="M256" s="58">
        <f t="shared" si="29"/>
        <v>43.763366400000002</v>
      </c>
      <c r="N256" s="58">
        <f t="shared" si="29"/>
        <v>28.1032668</v>
      </c>
      <c r="O256" s="58">
        <f t="shared" si="29"/>
        <v>36.2954145</v>
      </c>
      <c r="P256" s="58">
        <f t="shared" si="29"/>
        <v>20.6223946</v>
      </c>
      <c r="Q256" s="58">
        <f t="shared" si="29"/>
        <v>46.718521100000004</v>
      </c>
      <c r="R256" s="58">
        <f t="shared" si="29"/>
        <v>28.032373799999998</v>
      </c>
      <c r="S256" s="58">
        <f t="shared" si="29"/>
        <v>36.2954145</v>
      </c>
      <c r="T256" s="58">
        <f t="shared" si="29"/>
        <v>20.6223946</v>
      </c>
    </row>
    <row r="257" spans="3:20" x14ac:dyDescent="0.25">
      <c r="C257" s="56">
        <v>4</v>
      </c>
      <c r="D257" s="57" t="s">
        <v>69</v>
      </c>
      <c r="E257" s="58">
        <f t="shared" ref="E257:T257" si="30">E103+($C$251*E133)+E163+E193</f>
        <v>55.539126100000004</v>
      </c>
      <c r="F257" s="58">
        <f t="shared" si="30"/>
        <v>33.044081800000001</v>
      </c>
      <c r="G257" s="58">
        <f t="shared" si="30"/>
        <v>45.101180499999998</v>
      </c>
      <c r="H257" s="58">
        <f t="shared" si="30"/>
        <v>37.400488299999992</v>
      </c>
      <c r="I257" s="58">
        <f t="shared" si="30"/>
        <v>25.625671599999997</v>
      </c>
      <c r="J257" s="58">
        <f t="shared" si="30"/>
        <v>33.042577800000004</v>
      </c>
      <c r="K257" s="58">
        <f t="shared" si="30"/>
        <v>37.390677499999995</v>
      </c>
      <c r="L257" s="58">
        <f t="shared" si="30"/>
        <v>25.625671599999997</v>
      </c>
      <c r="M257" s="58">
        <f t="shared" si="30"/>
        <v>43.971852399999996</v>
      </c>
      <c r="N257" s="58">
        <f t="shared" si="30"/>
        <v>33.114974799999999</v>
      </c>
      <c r="O257" s="58">
        <f t="shared" si="30"/>
        <v>42.134016500000001</v>
      </c>
      <c r="P257" s="58">
        <f t="shared" si="30"/>
        <v>25.625671599999997</v>
      </c>
      <c r="Q257" s="58">
        <f t="shared" si="30"/>
        <v>55.539126100000004</v>
      </c>
      <c r="R257" s="58">
        <f t="shared" si="30"/>
        <v>33.044081800000001</v>
      </c>
      <c r="S257" s="58">
        <f t="shared" si="30"/>
        <v>45.101180499999998</v>
      </c>
      <c r="T257" s="58">
        <f t="shared" si="30"/>
        <v>25.625671599999997</v>
      </c>
    </row>
    <row r="258" spans="3:20" x14ac:dyDescent="0.25">
      <c r="C258" s="56">
        <v>5</v>
      </c>
      <c r="D258" s="57" t="s">
        <v>70</v>
      </c>
      <c r="E258" s="58">
        <f t="shared" ref="E258:T258" si="31">E104+($C$251*E134)+E164+E194</f>
        <v>40.191187399999997</v>
      </c>
      <c r="F258" s="58">
        <f t="shared" si="31"/>
        <v>24.323660799999999</v>
      </c>
      <c r="G258" s="58">
        <f t="shared" si="31"/>
        <v>29.7502517</v>
      </c>
      <c r="H258" s="58">
        <f t="shared" si="31"/>
        <v>38.061719299999993</v>
      </c>
      <c r="I258" s="58">
        <f t="shared" si="31"/>
        <v>16.903552000000001</v>
      </c>
      <c r="J258" s="58">
        <f t="shared" si="31"/>
        <v>24.322156800000002</v>
      </c>
      <c r="K258" s="58">
        <f t="shared" si="31"/>
        <v>29.7502517</v>
      </c>
      <c r="L258" s="58">
        <f t="shared" si="31"/>
        <v>16.903552000000001</v>
      </c>
      <c r="M258" s="58">
        <f t="shared" si="31"/>
        <v>40.362527399999998</v>
      </c>
      <c r="N258" s="58">
        <f t="shared" si="31"/>
        <v>24.394553800000001</v>
      </c>
      <c r="O258" s="58">
        <f t="shared" si="31"/>
        <v>29.7502517</v>
      </c>
      <c r="P258" s="58">
        <f t="shared" si="31"/>
        <v>16.903552000000001</v>
      </c>
      <c r="Q258" s="58">
        <f t="shared" si="31"/>
        <v>40.191187399999997</v>
      </c>
      <c r="R258" s="58">
        <f t="shared" si="31"/>
        <v>24.323660799999999</v>
      </c>
      <c r="S258" s="58">
        <f t="shared" si="31"/>
        <v>29.7502517</v>
      </c>
      <c r="T258" s="58">
        <f t="shared" si="31"/>
        <v>16.903552000000001</v>
      </c>
    </row>
    <row r="259" spans="3:20" x14ac:dyDescent="0.25">
      <c r="C259" s="56">
        <v>6</v>
      </c>
      <c r="D259" s="57" t="s">
        <v>71</v>
      </c>
      <c r="E259" s="58">
        <f t="shared" ref="E259:T259" si="32">E105+($C$251*E135)+E165+E195</f>
        <v>39.718699099999995</v>
      </c>
      <c r="F259" s="58">
        <f t="shared" si="32"/>
        <v>24.055202799999996</v>
      </c>
      <c r="G259" s="58">
        <f t="shared" si="32"/>
        <v>29.276723399999998</v>
      </c>
      <c r="H259" s="58">
        <f t="shared" si="32"/>
        <v>38.601383299999995</v>
      </c>
      <c r="I259" s="58">
        <f t="shared" si="32"/>
        <v>16.6345013</v>
      </c>
      <c r="J259" s="58">
        <f t="shared" si="32"/>
        <v>24.053698799999999</v>
      </c>
      <c r="K259" s="58">
        <f t="shared" si="32"/>
        <v>29.276723399999998</v>
      </c>
      <c r="L259" s="58">
        <f t="shared" si="32"/>
        <v>16.6345013</v>
      </c>
      <c r="M259" s="58">
        <f t="shared" si="32"/>
        <v>39.788890399999993</v>
      </c>
      <c r="N259" s="58">
        <f t="shared" si="32"/>
        <v>24.126095799999998</v>
      </c>
      <c r="O259" s="58">
        <f t="shared" si="32"/>
        <v>29.276723399999998</v>
      </c>
      <c r="P259" s="58">
        <f t="shared" si="32"/>
        <v>16.6345013</v>
      </c>
      <c r="Q259" s="58">
        <f t="shared" si="32"/>
        <v>39.718699099999995</v>
      </c>
      <c r="R259" s="58">
        <f t="shared" si="32"/>
        <v>24.055202799999996</v>
      </c>
      <c r="S259" s="58">
        <f t="shared" si="32"/>
        <v>29.276723399999998</v>
      </c>
      <c r="T259" s="58">
        <f t="shared" si="32"/>
        <v>16.6345013</v>
      </c>
    </row>
    <row r="260" spans="3:20" x14ac:dyDescent="0.25">
      <c r="C260" s="56">
        <v>7</v>
      </c>
      <c r="D260" s="57" t="s">
        <v>72</v>
      </c>
      <c r="E260" s="58">
        <f t="shared" ref="E260:T260" si="33">E106+($C$251*E136)+E166+E196</f>
        <v>41.650827100000001</v>
      </c>
      <c r="F260" s="58">
        <f t="shared" si="33"/>
        <v>25.153002299999997</v>
      </c>
      <c r="G260" s="58">
        <f t="shared" si="33"/>
        <v>31.218843100000001</v>
      </c>
      <c r="H260" s="58">
        <f t="shared" si="33"/>
        <v>37.417829299999994</v>
      </c>
      <c r="I260" s="58">
        <f t="shared" si="33"/>
        <v>17.7379788</v>
      </c>
      <c r="J260" s="58">
        <f t="shared" si="33"/>
        <v>25.1514983</v>
      </c>
      <c r="K260" s="58">
        <f t="shared" si="33"/>
        <v>31.218843100000001</v>
      </c>
      <c r="L260" s="58">
        <f t="shared" si="33"/>
        <v>17.7379788</v>
      </c>
      <c r="M260" s="58">
        <f t="shared" si="33"/>
        <v>42.991995099999997</v>
      </c>
      <c r="N260" s="58">
        <f t="shared" si="33"/>
        <v>25.223895299999999</v>
      </c>
      <c r="O260" s="58">
        <f t="shared" si="33"/>
        <v>31.218843100000001</v>
      </c>
      <c r="P260" s="58">
        <f t="shared" si="33"/>
        <v>17.7379788</v>
      </c>
      <c r="Q260" s="58">
        <f t="shared" si="33"/>
        <v>41.650827100000001</v>
      </c>
      <c r="R260" s="58">
        <f t="shared" si="33"/>
        <v>25.153002299999997</v>
      </c>
      <c r="S260" s="58">
        <f t="shared" si="33"/>
        <v>31.218843100000001</v>
      </c>
      <c r="T260" s="58">
        <f t="shared" si="33"/>
        <v>17.7379788</v>
      </c>
    </row>
    <row r="261" spans="3:20" x14ac:dyDescent="0.25">
      <c r="C261" s="56">
        <v>8</v>
      </c>
      <c r="D261" s="57" t="s">
        <v>73</v>
      </c>
      <c r="E261" s="58">
        <f t="shared" ref="E261:T261" si="34">E107+($C$251*E137)+E167+E197</f>
        <v>33.904096100000004</v>
      </c>
      <c r="F261" s="58">
        <f t="shared" si="34"/>
        <v>20.751451299999999</v>
      </c>
      <c r="G261" s="58">
        <f t="shared" si="34"/>
        <v>23.470610100000002</v>
      </c>
      <c r="H261" s="58">
        <f t="shared" si="34"/>
        <v>34.482832299999998</v>
      </c>
      <c r="I261" s="58">
        <f t="shared" si="34"/>
        <v>13.335573799999999</v>
      </c>
      <c r="J261" s="58">
        <f t="shared" si="34"/>
        <v>20.749947300000002</v>
      </c>
      <c r="K261" s="58">
        <f t="shared" si="34"/>
        <v>23.470610100000002</v>
      </c>
      <c r="L261" s="58">
        <f t="shared" si="34"/>
        <v>13.335573799999999</v>
      </c>
      <c r="M261" s="58">
        <f t="shared" si="34"/>
        <v>26.3939868</v>
      </c>
      <c r="N261" s="58">
        <f t="shared" si="34"/>
        <v>20.822344300000001</v>
      </c>
      <c r="O261" s="58">
        <f t="shared" si="34"/>
        <v>23.470610100000002</v>
      </c>
      <c r="P261" s="58">
        <f t="shared" si="34"/>
        <v>13.335573799999999</v>
      </c>
      <c r="Q261" s="58">
        <f t="shared" si="34"/>
        <v>33.904096100000004</v>
      </c>
      <c r="R261" s="58">
        <f t="shared" si="34"/>
        <v>20.751451299999999</v>
      </c>
      <c r="S261" s="58">
        <f t="shared" si="34"/>
        <v>23.470610100000002</v>
      </c>
      <c r="T261" s="58">
        <f t="shared" si="34"/>
        <v>13.335573799999999</v>
      </c>
    </row>
    <row r="262" spans="3:20" x14ac:dyDescent="0.25">
      <c r="C262" s="56">
        <v>9</v>
      </c>
      <c r="D262" s="57" t="s">
        <v>74</v>
      </c>
      <c r="E262" s="58">
        <f t="shared" ref="E262:T262" si="35">E108+($C$251*E138)+E168+E198</f>
        <v>31.418926599999999</v>
      </c>
      <c r="F262" s="58">
        <f t="shared" si="35"/>
        <v>19.339422499999998</v>
      </c>
      <c r="G262" s="58">
        <f t="shared" si="35"/>
        <v>20.979122499999999</v>
      </c>
      <c r="H262" s="58">
        <f t="shared" si="35"/>
        <v>32.422720299999995</v>
      </c>
      <c r="I262" s="58">
        <f t="shared" si="35"/>
        <v>11.919955999999999</v>
      </c>
      <c r="J262" s="58">
        <f t="shared" si="35"/>
        <v>19.337918500000001</v>
      </c>
      <c r="K262" s="58">
        <f t="shared" si="35"/>
        <v>20.979122499999999</v>
      </c>
      <c r="L262" s="58">
        <f t="shared" si="35"/>
        <v>11.919955999999999</v>
      </c>
      <c r="M262" s="58">
        <f t="shared" si="35"/>
        <v>25.616343799999999</v>
      </c>
      <c r="N262" s="58">
        <f t="shared" si="35"/>
        <v>19.410315499999999</v>
      </c>
      <c r="O262" s="58">
        <f t="shared" si="35"/>
        <v>20.979122499999999</v>
      </c>
      <c r="P262" s="58">
        <f t="shared" si="35"/>
        <v>11.919955999999999</v>
      </c>
      <c r="Q262" s="58">
        <f t="shared" si="35"/>
        <v>31.418926599999999</v>
      </c>
      <c r="R262" s="58">
        <f t="shared" si="35"/>
        <v>19.339422499999998</v>
      </c>
      <c r="S262" s="58">
        <f t="shared" si="35"/>
        <v>20.979122499999999</v>
      </c>
      <c r="T262" s="58">
        <f t="shared" si="35"/>
        <v>11.919955999999999</v>
      </c>
    </row>
    <row r="263" spans="3:20" x14ac:dyDescent="0.25">
      <c r="C263" s="56">
        <v>10</v>
      </c>
      <c r="D263" s="57" t="s">
        <v>75</v>
      </c>
      <c r="E263" s="58">
        <f t="shared" ref="E263:T263" si="36">E109+($C$251*E139)+E169+E199</f>
        <v>29.641528300000004</v>
      </c>
      <c r="F263" s="58">
        <f t="shared" si="36"/>
        <v>18.329536599999997</v>
      </c>
      <c r="G263" s="58">
        <f t="shared" si="36"/>
        <v>19.208158300000001</v>
      </c>
      <c r="H263" s="58">
        <f t="shared" si="36"/>
        <v>30.835210300000004</v>
      </c>
      <c r="I263" s="58">
        <f t="shared" si="36"/>
        <v>10.913725899999999</v>
      </c>
      <c r="J263" s="58">
        <f t="shared" si="36"/>
        <v>18.3280326</v>
      </c>
      <c r="K263" s="58">
        <f t="shared" si="36"/>
        <v>19.208158300000001</v>
      </c>
      <c r="L263" s="58">
        <f t="shared" si="36"/>
        <v>10.913725899999999</v>
      </c>
      <c r="M263" s="58">
        <f t="shared" si="36"/>
        <v>25.359550800000001</v>
      </c>
      <c r="N263" s="58">
        <f t="shared" si="36"/>
        <v>18.400429599999999</v>
      </c>
      <c r="O263" s="58">
        <f t="shared" si="36"/>
        <v>19.208158300000001</v>
      </c>
      <c r="P263" s="58">
        <f t="shared" si="36"/>
        <v>10.913725899999999</v>
      </c>
      <c r="Q263" s="58">
        <f t="shared" si="36"/>
        <v>29.641528300000004</v>
      </c>
      <c r="R263" s="58">
        <f t="shared" si="36"/>
        <v>18.329536599999997</v>
      </c>
      <c r="S263" s="58">
        <f t="shared" si="36"/>
        <v>19.208158300000001</v>
      </c>
      <c r="T263" s="58">
        <f t="shared" si="36"/>
        <v>10.913725899999999</v>
      </c>
    </row>
    <row r="264" spans="3:20" x14ac:dyDescent="0.25">
      <c r="C264" s="56">
        <v>11</v>
      </c>
      <c r="D264" s="57" t="s">
        <v>76</v>
      </c>
      <c r="E264" s="58">
        <f t="shared" ref="E264:T264" si="37">E110+($C$251*E140)+E170+E200</f>
        <v>24.942101300000001</v>
      </c>
      <c r="F264" s="58">
        <f t="shared" si="37"/>
        <v>15.659408600000001</v>
      </c>
      <c r="G264" s="58">
        <f t="shared" si="37"/>
        <v>14.500195300000001</v>
      </c>
      <c r="H264" s="58">
        <f t="shared" si="37"/>
        <v>26.1357833</v>
      </c>
      <c r="I264" s="58">
        <f t="shared" si="37"/>
        <v>8.2387469000000007</v>
      </c>
      <c r="J264" s="58">
        <f t="shared" si="37"/>
        <v>15.6579046</v>
      </c>
      <c r="K264" s="58">
        <f t="shared" si="37"/>
        <v>14.500195300000001</v>
      </c>
      <c r="L264" s="58">
        <f t="shared" si="37"/>
        <v>8.2387469000000007</v>
      </c>
      <c r="M264" s="58">
        <f t="shared" si="37"/>
        <v>23.772517799999999</v>
      </c>
      <c r="N264" s="58">
        <f t="shared" si="37"/>
        <v>15.730301600000001</v>
      </c>
      <c r="O264" s="58">
        <f t="shared" si="37"/>
        <v>14.500195300000001</v>
      </c>
      <c r="P264" s="58">
        <f t="shared" si="37"/>
        <v>8.2387469000000007</v>
      </c>
      <c r="Q264" s="58">
        <f t="shared" si="37"/>
        <v>24.942101300000001</v>
      </c>
      <c r="R264" s="58">
        <f t="shared" si="37"/>
        <v>15.659408600000001</v>
      </c>
      <c r="S264" s="58">
        <f t="shared" si="37"/>
        <v>14.500195300000001</v>
      </c>
      <c r="T264" s="58">
        <f t="shared" si="37"/>
        <v>8.2387469000000007</v>
      </c>
    </row>
    <row r="265" spans="3:20" x14ac:dyDescent="0.25">
      <c r="C265" s="56">
        <v>12</v>
      </c>
      <c r="D265" s="57" t="s">
        <v>77</v>
      </c>
      <c r="E265" s="58">
        <f t="shared" ref="E265:T265" si="38">E111+($C$251*E141)+E171+E201</f>
        <v>18.8579668</v>
      </c>
      <c r="F265" s="58">
        <f t="shared" si="38"/>
        <v>12.2025132</v>
      </c>
      <c r="G265" s="58">
        <f t="shared" si="38"/>
        <v>8.4184663999999998</v>
      </c>
      <c r="H265" s="58">
        <f t="shared" si="38"/>
        <v>20.051648799999999</v>
      </c>
      <c r="I265" s="58">
        <f t="shared" si="38"/>
        <v>4.7832191000000002</v>
      </c>
      <c r="J265" s="58">
        <f t="shared" si="38"/>
        <v>12.2010092</v>
      </c>
      <c r="K265" s="58">
        <f t="shared" si="38"/>
        <v>8.4184663999999998</v>
      </c>
      <c r="L265" s="58">
        <f t="shared" si="38"/>
        <v>4.7832191000000002</v>
      </c>
      <c r="M265" s="58">
        <f t="shared" si="38"/>
        <v>20.267529799999998</v>
      </c>
      <c r="N265" s="58">
        <f t="shared" si="38"/>
        <v>12.2734062</v>
      </c>
      <c r="O265" s="58">
        <f t="shared" si="38"/>
        <v>8.4184663999999998</v>
      </c>
      <c r="P265" s="58">
        <f t="shared" si="38"/>
        <v>4.7832191000000002</v>
      </c>
      <c r="Q265" s="58">
        <f t="shared" si="38"/>
        <v>18.8579668</v>
      </c>
      <c r="R265" s="58">
        <f t="shared" si="38"/>
        <v>12.2025132</v>
      </c>
      <c r="S265" s="58">
        <f t="shared" si="38"/>
        <v>8.4184663999999998</v>
      </c>
      <c r="T265" s="58">
        <f t="shared" si="38"/>
        <v>4.7832191000000002</v>
      </c>
    </row>
    <row r="266" spans="3:20" x14ac:dyDescent="0.25">
      <c r="C266" s="56">
        <v>13</v>
      </c>
      <c r="D266" s="57" t="s">
        <v>78</v>
      </c>
      <c r="E266" s="58">
        <f t="shared" ref="E266:T266" si="39">E112+($C$251*E142)+E172+E202</f>
        <v>7.5059589999999998</v>
      </c>
      <c r="F266" s="58">
        <f t="shared" si="39"/>
        <v>5.7525084999999994</v>
      </c>
      <c r="G266" s="58">
        <f t="shared" si="39"/>
        <v>-2.3851070999999999</v>
      </c>
      <c r="H266" s="58">
        <f t="shared" si="39"/>
        <v>8.6996409999999997</v>
      </c>
      <c r="I266" s="58">
        <f t="shared" si="39"/>
        <v>-1.3551746999999998</v>
      </c>
      <c r="J266" s="58">
        <f t="shared" si="39"/>
        <v>5.7510044999999987</v>
      </c>
      <c r="K266" s="58">
        <f t="shared" si="39"/>
        <v>-2.3851070999999999</v>
      </c>
      <c r="L266" s="58">
        <f t="shared" si="39"/>
        <v>-1.3551746999999998</v>
      </c>
      <c r="M266" s="58">
        <f t="shared" si="39"/>
        <v>8.9155219999999993</v>
      </c>
      <c r="N266" s="58">
        <f t="shared" si="39"/>
        <v>5.8234014999999992</v>
      </c>
      <c r="O266" s="58">
        <f t="shared" si="39"/>
        <v>-2.3851070999999999</v>
      </c>
      <c r="P266" s="58">
        <f t="shared" si="39"/>
        <v>-1.3551746999999998</v>
      </c>
      <c r="Q266" s="58">
        <f t="shared" si="39"/>
        <v>7.5059589999999998</v>
      </c>
      <c r="R266" s="58">
        <f t="shared" si="39"/>
        <v>5.7525084999999994</v>
      </c>
      <c r="S266" s="58">
        <f t="shared" si="39"/>
        <v>-2.3851070999999999</v>
      </c>
      <c r="T266" s="58">
        <f t="shared" si="39"/>
        <v>-1.3551746999999998</v>
      </c>
    </row>
    <row r="267" spans="3:20" x14ac:dyDescent="0.25">
      <c r="C267" s="56">
        <v>14</v>
      </c>
      <c r="D267" s="57" t="s">
        <v>79</v>
      </c>
      <c r="E267" s="58">
        <f t="shared" ref="E267:T267" si="40">E113+($C$251*E143)+E173+E203</f>
        <v>5.1618109999999993</v>
      </c>
      <c r="F267" s="58">
        <f t="shared" si="40"/>
        <v>4.4206075</v>
      </c>
      <c r="G267" s="58">
        <f t="shared" si="40"/>
        <v>-4.6907690999999998</v>
      </c>
      <c r="H267" s="58">
        <f t="shared" si="40"/>
        <v>6.3554929999999992</v>
      </c>
      <c r="I267" s="58">
        <f t="shared" si="40"/>
        <v>-2.6652097000000001</v>
      </c>
      <c r="J267" s="58">
        <f t="shared" si="40"/>
        <v>4.4191035000000003</v>
      </c>
      <c r="K267" s="58">
        <f t="shared" si="40"/>
        <v>-4.1421530999999998</v>
      </c>
      <c r="L267" s="58">
        <f t="shared" si="40"/>
        <v>-2.6652097000000001</v>
      </c>
      <c r="M267" s="58">
        <f t="shared" si="40"/>
        <v>6.5713739999999987</v>
      </c>
      <c r="N267" s="58">
        <f t="shared" si="40"/>
        <v>4.4915004999999999</v>
      </c>
      <c r="O267" s="58">
        <f t="shared" si="40"/>
        <v>-4.6907690999999998</v>
      </c>
      <c r="P267" s="58">
        <f t="shared" si="40"/>
        <v>-2.6652097000000001</v>
      </c>
      <c r="Q267" s="58">
        <f t="shared" si="40"/>
        <v>5.1618109999999993</v>
      </c>
      <c r="R267" s="58">
        <f t="shared" si="40"/>
        <v>4.4206075</v>
      </c>
      <c r="S267" s="58">
        <f t="shared" si="40"/>
        <v>-4.6907690999999998</v>
      </c>
      <c r="T267" s="58">
        <f t="shared" si="40"/>
        <v>-2.6652097000000001</v>
      </c>
    </row>
    <row r="268" spans="3:20" x14ac:dyDescent="0.25">
      <c r="C268" s="56">
        <v>15</v>
      </c>
      <c r="D268" s="57" t="s">
        <v>80</v>
      </c>
      <c r="E268" s="58">
        <f t="shared" ref="E268:T268" si="41">E114+($C$251*E144)+E174+E204</f>
        <v>1.1184962000000001</v>
      </c>
      <c r="F268" s="58">
        <f t="shared" si="41"/>
        <v>2.1232695000000001</v>
      </c>
      <c r="G268" s="58">
        <f t="shared" si="41"/>
        <v>-7.6665940999999993</v>
      </c>
      <c r="H268" s="58">
        <f t="shared" si="41"/>
        <v>2.3121782</v>
      </c>
      <c r="I268" s="58">
        <f t="shared" si="41"/>
        <v>-4.3560192999999998</v>
      </c>
      <c r="J268" s="58">
        <f t="shared" si="41"/>
        <v>2.1217655</v>
      </c>
      <c r="K268" s="58">
        <f t="shared" si="41"/>
        <v>-3.8156133999999997</v>
      </c>
      <c r="L268" s="58">
        <f t="shared" si="41"/>
        <v>-4.3560192999999998</v>
      </c>
      <c r="M268" s="58">
        <f t="shared" si="41"/>
        <v>1.7148911999999998</v>
      </c>
      <c r="N268" s="58">
        <f t="shared" si="41"/>
        <v>2.1941625</v>
      </c>
      <c r="O268" s="58">
        <f t="shared" si="41"/>
        <v>-4.8012435</v>
      </c>
      <c r="P268" s="58">
        <f t="shared" si="41"/>
        <v>-4.3560192999999998</v>
      </c>
      <c r="Q268" s="58">
        <f t="shared" si="41"/>
        <v>1.1184962000000001</v>
      </c>
      <c r="R268" s="58">
        <f t="shared" si="41"/>
        <v>2.1232695000000001</v>
      </c>
      <c r="S268" s="58">
        <f t="shared" si="41"/>
        <v>-5.4022753999999988</v>
      </c>
      <c r="T268" s="58">
        <f t="shared" si="41"/>
        <v>-4.3560192999999998</v>
      </c>
    </row>
    <row r="269" spans="3:20" x14ac:dyDescent="0.25">
      <c r="C269" s="56">
        <v>16</v>
      </c>
      <c r="D269" s="57" t="s">
        <v>81</v>
      </c>
      <c r="E269" s="58">
        <f t="shared" ref="E269:T269" si="42">E115+($C$251*E145)+E175+E205</f>
        <v>-1.5060069999999999</v>
      </c>
      <c r="F269" s="58">
        <f t="shared" si="42"/>
        <v>0.63207390000000019</v>
      </c>
      <c r="G269" s="58">
        <f t="shared" si="42"/>
        <v>-10.253454199999998</v>
      </c>
      <c r="H269" s="58">
        <f t="shared" si="42"/>
        <v>-0.31232499999999996</v>
      </c>
      <c r="I269" s="58">
        <f t="shared" si="42"/>
        <v>-5.8258255999999999</v>
      </c>
      <c r="J269" s="58">
        <f t="shared" si="42"/>
        <v>0.63056990000000024</v>
      </c>
      <c r="K269" s="58">
        <f t="shared" si="42"/>
        <v>-5.8527193999999998</v>
      </c>
      <c r="L269" s="58">
        <f t="shared" si="42"/>
        <v>-5.5678643999999995</v>
      </c>
      <c r="M269" s="58">
        <f t="shared" si="42"/>
        <v>-9.6443999999999974E-2</v>
      </c>
      <c r="N269" s="58">
        <f t="shared" si="42"/>
        <v>0.70296690000000017</v>
      </c>
      <c r="O269" s="58">
        <f t="shared" si="42"/>
        <v>-6.8383495000000005</v>
      </c>
      <c r="P269" s="58">
        <f t="shared" si="42"/>
        <v>-5.8258255999999999</v>
      </c>
      <c r="Q269" s="58">
        <f t="shared" si="42"/>
        <v>-1.5060069999999999</v>
      </c>
      <c r="R269" s="58">
        <f t="shared" si="42"/>
        <v>0.63207390000000019</v>
      </c>
      <c r="S269" s="58">
        <f t="shared" si="42"/>
        <v>-7.4393813999999994</v>
      </c>
      <c r="T269" s="58">
        <f t="shared" si="42"/>
        <v>-5.8258255999999999</v>
      </c>
    </row>
    <row r="270" spans="3:20" x14ac:dyDescent="0.25">
      <c r="C270" s="56">
        <v>17</v>
      </c>
      <c r="D270" s="57" t="s">
        <v>82</v>
      </c>
      <c r="E270" s="58">
        <f t="shared" ref="E270:T270" si="43">E116+($C$251*E146)+E176+E206</f>
        <v>-2.6557124999999999</v>
      </c>
      <c r="F270" s="58">
        <f t="shared" si="43"/>
        <v>-2.1167799999999959E-2</v>
      </c>
      <c r="G270" s="58">
        <f t="shared" si="43"/>
        <v>-11.3937241</v>
      </c>
      <c r="H270" s="58">
        <f t="shared" si="43"/>
        <v>-1.4620304999999998</v>
      </c>
      <c r="I270" s="58">
        <f t="shared" si="43"/>
        <v>-6.4737066999999993</v>
      </c>
      <c r="J270" s="58">
        <f t="shared" si="43"/>
        <v>-2.2671799999999909E-2</v>
      </c>
      <c r="K270" s="58">
        <f t="shared" si="43"/>
        <v>-4.3497423999999993</v>
      </c>
      <c r="L270" s="58">
        <f t="shared" si="43"/>
        <v>-4.7139004</v>
      </c>
      <c r="M270" s="58">
        <f t="shared" si="43"/>
        <v>-1.5163944999999999</v>
      </c>
      <c r="N270" s="58">
        <f t="shared" si="43"/>
        <v>4.9725200000000025E-2</v>
      </c>
      <c r="O270" s="58">
        <f t="shared" si="43"/>
        <v>-5.3353725000000001</v>
      </c>
      <c r="P270" s="58">
        <f t="shared" si="43"/>
        <v>-5.6995305000000007</v>
      </c>
      <c r="Q270" s="58">
        <f t="shared" si="43"/>
        <v>-2.6557124999999999</v>
      </c>
      <c r="R270" s="58">
        <f t="shared" si="43"/>
        <v>-2.1167799999999959E-2</v>
      </c>
      <c r="S270" s="58">
        <f t="shared" si="43"/>
        <v>-5.9364043999999989</v>
      </c>
      <c r="T270" s="58">
        <f t="shared" si="43"/>
        <v>-6.3005623999999996</v>
      </c>
    </row>
    <row r="271" spans="3:20" x14ac:dyDescent="0.25">
      <c r="C271" s="56">
        <v>18</v>
      </c>
      <c r="D271" s="57" t="s">
        <v>83</v>
      </c>
      <c r="E271" s="58">
        <f t="shared" ref="E271:T271" si="44">E117+($C$251*E147)+E177+E207</f>
        <v>-4.5955415999999998</v>
      </c>
      <c r="F271" s="58">
        <f t="shared" si="44"/>
        <v>-1.1233431999999999</v>
      </c>
      <c r="G271" s="58">
        <f t="shared" si="44"/>
        <v>-13.343054800000001</v>
      </c>
      <c r="H271" s="58">
        <f t="shared" si="44"/>
        <v>-3.4018595999999999</v>
      </c>
      <c r="I271" s="58">
        <f t="shared" si="44"/>
        <v>-7.5812806999999998</v>
      </c>
      <c r="J271" s="58">
        <f t="shared" si="44"/>
        <v>-1.1248472</v>
      </c>
      <c r="K271" s="58">
        <f t="shared" si="44"/>
        <v>-6.6231203999999995</v>
      </c>
      <c r="L271" s="58">
        <f t="shared" si="44"/>
        <v>-6.2094493999999996</v>
      </c>
      <c r="M271" s="58">
        <f t="shared" si="44"/>
        <v>-3.1859785999999999</v>
      </c>
      <c r="N271" s="58">
        <f t="shared" si="44"/>
        <v>-1.0524502</v>
      </c>
      <c r="O271" s="58">
        <f t="shared" si="44"/>
        <v>-7.9675385000000007</v>
      </c>
      <c r="P271" s="58">
        <f t="shared" si="44"/>
        <v>-7.1950795000000003</v>
      </c>
      <c r="Q271" s="58">
        <f t="shared" si="44"/>
        <v>-4.5955415999999998</v>
      </c>
      <c r="R271" s="58">
        <f t="shared" si="44"/>
        <v>-1.1233431999999999</v>
      </c>
      <c r="S271" s="58">
        <f t="shared" si="44"/>
        <v>-8.5685703999999987</v>
      </c>
      <c r="T271" s="58">
        <f t="shared" si="44"/>
        <v>-7.5812806999999998</v>
      </c>
    </row>
    <row r="272" spans="3:20" x14ac:dyDescent="0.25">
      <c r="C272" s="56">
        <v>19</v>
      </c>
      <c r="D272" s="57" t="s">
        <v>84</v>
      </c>
      <c r="E272" s="58">
        <f t="shared" ref="E272:T272" si="45">E118+($C$251*E148)+E178+E208</f>
        <v>-0.13975649999999984</v>
      </c>
      <c r="F272" s="58">
        <f t="shared" si="45"/>
        <v>1.4083528999999999</v>
      </c>
      <c r="G272" s="58">
        <f t="shared" si="45"/>
        <v>-8.8193164999999993</v>
      </c>
      <c r="H272" s="58">
        <f t="shared" si="45"/>
        <v>1.0539255000000001</v>
      </c>
      <c r="I272" s="58">
        <f t="shared" si="45"/>
        <v>-5.0109757999999998</v>
      </c>
      <c r="J272" s="58">
        <f t="shared" si="45"/>
        <v>1.4068489</v>
      </c>
      <c r="K272" s="58">
        <f t="shared" si="45"/>
        <v>-5.0516133999999999</v>
      </c>
      <c r="L272" s="58">
        <f t="shared" si="45"/>
        <v>-5.0109757999999998</v>
      </c>
      <c r="M272" s="58">
        <f t="shared" si="45"/>
        <v>1.2698065000000001</v>
      </c>
      <c r="N272" s="58">
        <f t="shared" si="45"/>
        <v>1.4792459</v>
      </c>
      <c r="O272" s="58">
        <f t="shared" si="45"/>
        <v>-6.0372435000000007</v>
      </c>
      <c r="P272" s="58">
        <f t="shared" si="45"/>
        <v>-5.0109757999999998</v>
      </c>
      <c r="Q272" s="58">
        <f t="shared" si="45"/>
        <v>-0.13975649999999984</v>
      </c>
      <c r="R272" s="58">
        <f t="shared" si="45"/>
        <v>1.4083528999999999</v>
      </c>
      <c r="S272" s="58">
        <f t="shared" si="45"/>
        <v>-6.6382753999999995</v>
      </c>
      <c r="T272" s="58">
        <f t="shared" si="45"/>
        <v>-5.0109757999999998</v>
      </c>
    </row>
    <row r="273" spans="2:20" x14ac:dyDescent="0.25">
      <c r="C273" s="56">
        <v>20</v>
      </c>
      <c r="D273" s="57" t="s">
        <v>85</v>
      </c>
      <c r="E273" s="58">
        <f t="shared" ref="E273:T273" si="46">E119+($C$251*E149)+E179+E209</f>
        <v>-0.71347839999999962</v>
      </c>
      <c r="F273" s="58">
        <f t="shared" si="46"/>
        <v>1.0823743999999997</v>
      </c>
      <c r="G273" s="58">
        <f t="shared" si="46"/>
        <v>-9.4609915999999981</v>
      </c>
      <c r="H273" s="58">
        <f t="shared" si="46"/>
        <v>-3.6203833999999997</v>
      </c>
      <c r="I273" s="58">
        <f t="shared" si="46"/>
        <v>-5.3755630999999999</v>
      </c>
      <c r="J273" s="58">
        <f t="shared" si="46"/>
        <v>-9.5957599999999754E-2</v>
      </c>
      <c r="K273" s="58">
        <f t="shared" si="46"/>
        <v>-0.4351193999999996</v>
      </c>
      <c r="L273" s="58">
        <f t="shared" si="46"/>
        <v>-0.53295539999999963</v>
      </c>
      <c r="M273" s="58">
        <f t="shared" si="46"/>
        <v>-6.3410465000000009</v>
      </c>
      <c r="N273" s="58">
        <f t="shared" si="46"/>
        <v>-1.9744745999999997</v>
      </c>
      <c r="O273" s="58">
        <f t="shared" si="46"/>
        <v>-3.3716635000000004</v>
      </c>
      <c r="P273" s="58">
        <f t="shared" si="46"/>
        <v>-3.3716635000000004</v>
      </c>
      <c r="Q273" s="58">
        <f t="shared" si="46"/>
        <v>-0.71347839999999962</v>
      </c>
      <c r="R273" s="58">
        <f t="shared" si="46"/>
        <v>1.0823743999999997</v>
      </c>
      <c r="S273" s="58">
        <f t="shared" si="46"/>
        <v>1.4220595999999999</v>
      </c>
      <c r="T273" s="58">
        <f t="shared" si="46"/>
        <v>-2.1196173999999992</v>
      </c>
    </row>
    <row r="274" spans="2:20" x14ac:dyDescent="0.25">
      <c r="C274" s="56">
        <v>21</v>
      </c>
      <c r="D274" s="57" t="s">
        <v>86</v>
      </c>
      <c r="E274" s="58">
        <f t="shared" ref="E274:T274" si="47">E120+($C$251*E150)+E180+E210</f>
        <v>-4.4425594999999998</v>
      </c>
      <c r="F274" s="58">
        <f t="shared" si="47"/>
        <v>-1.0364220999999991</v>
      </c>
      <c r="G274" s="58">
        <f t="shared" si="47"/>
        <v>-13.188119699999998</v>
      </c>
      <c r="H274" s="58">
        <f t="shared" si="47"/>
        <v>-3.6203833999999997</v>
      </c>
      <c r="I274" s="58">
        <f t="shared" si="47"/>
        <v>-7.4932495999999986</v>
      </c>
      <c r="J274" s="58">
        <f t="shared" si="47"/>
        <v>-1.0379260999999991</v>
      </c>
      <c r="K274" s="58">
        <f t="shared" si="47"/>
        <v>-0.86534139999999926</v>
      </c>
      <c r="L274" s="58">
        <f t="shared" si="47"/>
        <v>-2.7341273999999998</v>
      </c>
      <c r="M274" s="58">
        <f t="shared" si="47"/>
        <v>-6.3410465000000009</v>
      </c>
      <c r="N274" s="58">
        <f t="shared" si="47"/>
        <v>-1.8909890999999992</v>
      </c>
      <c r="O274" s="58">
        <f t="shared" si="47"/>
        <v>-3.3716635000000004</v>
      </c>
      <c r="P274" s="58">
        <f t="shared" si="47"/>
        <v>-3.7197575000000005</v>
      </c>
      <c r="Q274" s="58">
        <f t="shared" si="47"/>
        <v>-4.4425594999999998</v>
      </c>
      <c r="R274" s="58">
        <f t="shared" si="47"/>
        <v>-1.0364220999999991</v>
      </c>
      <c r="S274" s="58">
        <f t="shared" si="47"/>
        <v>-2.4520033999999988</v>
      </c>
      <c r="T274" s="58">
        <f t="shared" si="47"/>
        <v>-4.3207893999999989</v>
      </c>
    </row>
    <row r="275" spans="2:20" x14ac:dyDescent="0.25">
      <c r="C275" s="56">
        <v>22</v>
      </c>
      <c r="D275" s="57" t="s">
        <v>87</v>
      </c>
      <c r="E275" s="58">
        <f t="shared" ref="E275:T275" si="48">E121+($C$251*E151)+E181+E211</f>
        <v>-7.4875345000000006</v>
      </c>
      <c r="F275" s="58">
        <f t="shared" si="48"/>
        <v>-2.7665227999999997</v>
      </c>
      <c r="G275" s="58">
        <f t="shared" si="48"/>
        <v>-16.236048</v>
      </c>
      <c r="H275" s="58">
        <f t="shared" si="48"/>
        <v>1.2775994999999991</v>
      </c>
      <c r="I275" s="58">
        <f t="shared" si="48"/>
        <v>-9.2250261999999985</v>
      </c>
      <c r="J275" s="58">
        <f t="shared" si="48"/>
        <v>1.5290362000000002</v>
      </c>
      <c r="K275" s="58">
        <f t="shared" si="48"/>
        <v>-10.4903654</v>
      </c>
      <c r="L275" s="58">
        <f t="shared" si="48"/>
        <v>-8.2028903999999994</v>
      </c>
      <c r="M275" s="58">
        <f t="shared" si="48"/>
        <v>-7.0669374999999999</v>
      </c>
      <c r="N275" s="58">
        <f t="shared" si="48"/>
        <v>-2.6956297999999999</v>
      </c>
      <c r="O275" s="58">
        <f t="shared" si="48"/>
        <v>-10.7364245</v>
      </c>
      <c r="P275" s="58">
        <f t="shared" si="48"/>
        <v>-9.1885204999999992</v>
      </c>
      <c r="Q275" s="58">
        <f t="shared" si="48"/>
        <v>-7.4875345000000006</v>
      </c>
      <c r="R275" s="58">
        <f t="shared" si="48"/>
        <v>-2.7665227999999997</v>
      </c>
      <c r="S275" s="58">
        <f t="shared" si="48"/>
        <v>-12.073695399999998</v>
      </c>
      <c r="T275" s="58">
        <f t="shared" si="48"/>
        <v>-9.2250261999999985</v>
      </c>
    </row>
    <row r="276" spans="2:20" x14ac:dyDescent="0.25">
      <c r="C276" s="56">
        <v>23</v>
      </c>
      <c r="D276" s="57" t="s">
        <v>88</v>
      </c>
      <c r="E276" s="58">
        <f t="shared" ref="E276:T276" si="49">E122+($C$251*E152)+E182+E212</f>
        <v>-12.471712499999999</v>
      </c>
      <c r="F276" s="58">
        <f t="shared" si="49"/>
        <v>-5.5984417999999998</v>
      </c>
      <c r="G276" s="58">
        <f t="shared" si="49"/>
        <v>-21.220226</v>
      </c>
      <c r="H276" s="58">
        <f t="shared" si="49"/>
        <v>-4.6846924999999997</v>
      </c>
      <c r="I276" s="58">
        <f t="shared" si="49"/>
        <v>-12.056946199999999</v>
      </c>
      <c r="J276" s="58">
        <f t="shared" si="49"/>
        <v>-2.4761568</v>
      </c>
      <c r="K276" s="58">
        <f t="shared" si="49"/>
        <v>-10.202359399999999</v>
      </c>
      <c r="L276" s="58">
        <f t="shared" si="49"/>
        <v>-8.6567784000000003</v>
      </c>
      <c r="M276" s="58">
        <f t="shared" si="49"/>
        <v>-9.5566624999999998</v>
      </c>
      <c r="N276" s="58">
        <f t="shared" si="49"/>
        <v>-5.5275487999999999</v>
      </c>
      <c r="O276" s="58">
        <f t="shared" si="49"/>
        <v>-12.711278500000001</v>
      </c>
      <c r="P276" s="58">
        <f t="shared" si="49"/>
        <v>-11.1656975</v>
      </c>
      <c r="Q276" s="58">
        <f t="shared" si="49"/>
        <v>-12.471712499999999</v>
      </c>
      <c r="R276" s="58">
        <f t="shared" si="49"/>
        <v>-5.5984417999999998</v>
      </c>
      <c r="S276" s="58">
        <f t="shared" si="49"/>
        <v>-14.817797399999998</v>
      </c>
      <c r="T276" s="58">
        <f t="shared" si="49"/>
        <v>-12.056946199999999</v>
      </c>
    </row>
    <row r="277" spans="2:20" x14ac:dyDescent="0.25">
      <c r="C277" s="56">
        <v>24</v>
      </c>
      <c r="D277" s="57" t="s">
        <v>89</v>
      </c>
      <c r="E277" s="58">
        <f t="shared" ref="E277:T277" si="50">E123+($C$251*E153)+E183+E213</f>
        <v>-6.7285075000000001</v>
      </c>
      <c r="F277" s="58">
        <f t="shared" si="50"/>
        <v>-2.3352567999999998</v>
      </c>
      <c r="G277" s="58">
        <f t="shared" si="50"/>
        <v>-15.471755</v>
      </c>
      <c r="H277" s="58">
        <f t="shared" si="50"/>
        <v>-4.6733475000000002</v>
      </c>
      <c r="I277" s="58">
        <f t="shared" si="50"/>
        <v>-8.7907691999999997</v>
      </c>
      <c r="J277" s="58">
        <f t="shared" si="50"/>
        <v>-2.3367608</v>
      </c>
      <c r="K277" s="58">
        <f t="shared" si="50"/>
        <v>-6.6231203999999995</v>
      </c>
      <c r="L277" s="58">
        <f t="shared" si="50"/>
        <v>-6.6231203999999995</v>
      </c>
      <c r="M277" s="58">
        <f t="shared" si="50"/>
        <v>-5.3189445000000006</v>
      </c>
      <c r="N277" s="58">
        <f t="shared" si="50"/>
        <v>-2.2643637999999999</v>
      </c>
      <c r="O277" s="58">
        <f t="shared" si="50"/>
        <v>-9.1320395000000012</v>
      </c>
      <c r="P277" s="58">
        <f t="shared" si="50"/>
        <v>-8.7542635000000004</v>
      </c>
      <c r="Q277" s="58">
        <f t="shared" si="50"/>
        <v>-6.7285075000000001</v>
      </c>
      <c r="R277" s="58">
        <f t="shared" si="50"/>
        <v>-2.3352567999999998</v>
      </c>
      <c r="S277" s="58">
        <f t="shared" si="50"/>
        <v>-11.238558399999999</v>
      </c>
      <c r="T277" s="58">
        <f t="shared" si="50"/>
        <v>-8.7907691999999997</v>
      </c>
    </row>
    <row r="278" spans="2:20" x14ac:dyDescent="0.25">
      <c r="C278" s="56">
        <v>25</v>
      </c>
      <c r="D278" s="57" t="s">
        <v>90</v>
      </c>
      <c r="E278" s="58">
        <f t="shared" ref="E278:T278" si="51">E124+($C$251*E154)+E184+E214</f>
        <v>-9.1206162000000006</v>
      </c>
      <c r="F278" s="58">
        <f t="shared" si="51"/>
        <v>-3.6944083999999995</v>
      </c>
      <c r="G278" s="58">
        <f t="shared" si="51"/>
        <v>-17.868129399999997</v>
      </c>
      <c r="H278" s="58">
        <f t="shared" si="51"/>
        <v>-7.9269341999999998</v>
      </c>
      <c r="I278" s="58">
        <f t="shared" si="51"/>
        <v>-10.1523459</v>
      </c>
      <c r="J278" s="58">
        <f t="shared" si="51"/>
        <v>-3.6959123999999997</v>
      </c>
      <c r="K278" s="58">
        <f t="shared" si="51"/>
        <v>-6.6231203999999995</v>
      </c>
      <c r="L278" s="58">
        <f t="shared" si="51"/>
        <v>-6.6231203999999995</v>
      </c>
      <c r="M278" s="58">
        <f t="shared" si="51"/>
        <v>-7.7110532000000003</v>
      </c>
      <c r="N278" s="58">
        <f t="shared" si="51"/>
        <v>-3.6235153999999996</v>
      </c>
      <c r="O278" s="58">
        <f t="shared" si="51"/>
        <v>-8.7103535000000001</v>
      </c>
      <c r="P278" s="58">
        <f t="shared" si="51"/>
        <v>-7.6171335000000004</v>
      </c>
      <c r="Q278" s="58">
        <f t="shared" si="51"/>
        <v>-9.1206162000000006</v>
      </c>
      <c r="R278" s="58">
        <f t="shared" si="51"/>
        <v>-3.6944083999999995</v>
      </c>
      <c r="S278" s="58">
        <f t="shared" si="51"/>
        <v>-9.3113853999999989</v>
      </c>
      <c r="T278" s="58">
        <f t="shared" si="51"/>
        <v>-8.2181654000000002</v>
      </c>
    </row>
    <row r="279" spans="2:20" x14ac:dyDescent="0.25">
      <c r="C279" s="56">
        <v>26</v>
      </c>
      <c r="D279" s="57" t="s">
        <v>91</v>
      </c>
      <c r="E279" s="58">
        <f t="shared" ref="E279:T279" si="52">E125+($C$251*E155)+E185+E215</f>
        <v>-5.792673999999999</v>
      </c>
      <c r="F279" s="58">
        <f t="shared" si="52"/>
        <v>-1.8035324999999995</v>
      </c>
      <c r="G279" s="58">
        <f t="shared" si="52"/>
        <v>-14.539029199999996</v>
      </c>
      <c r="H279" s="58">
        <f t="shared" si="52"/>
        <v>-4.5989919999999991</v>
      </c>
      <c r="I279" s="58">
        <f t="shared" si="52"/>
        <v>-8.2608126999999989</v>
      </c>
      <c r="J279" s="58">
        <f t="shared" si="52"/>
        <v>-1.8050364999999995</v>
      </c>
      <c r="K279" s="58">
        <f t="shared" si="52"/>
        <v>-4.7254253999999998</v>
      </c>
      <c r="L279" s="58">
        <f t="shared" si="52"/>
        <v>-4.9273574</v>
      </c>
      <c r="M279" s="58">
        <f t="shared" si="52"/>
        <v>-4.3831109999999995</v>
      </c>
      <c r="N279" s="58">
        <f t="shared" si="52"/>
        <v>-1.7326394999999994</v>
      </c>
      <c r="O279" s="58">
        <f t="shared" si="52"/>
        <v>-5.7110555000000005</v>
      </c>
      <c r="P279" s="58">
        <f t="shared" si="52"/>
        <v>-5.9129875000000007</v>
      </c>
      <c r="Q279" s="58">
        <f t="shared" si="52"/>
        <v>-5.792673999999999</v>
      </c>
      <c r="R279" s="58">
        <f t="shared" si="52"/>
        <v>-1.8035324999999995</v>
      </c>
      <c r="S279" s="58">
        <f t="shared" si="52"/>
        <v>-6.3120873999999993</v>
      </c>
      <c r="T279" s="58">
        <f t="shared" si="52"/>
        <v>-6.5140193999999996</v>
      </c>
    </row>
    <row r="280" spans="2:20" ht="15.75" thickBot="1" x14ac:dyDescent="0.3">
      <c r="C280" s="59">
        <v>27</v>
      </c>
      <c r="D280" s="60" t="s">
        <v>92</v>
      </c>
      <c r="E280" s="61">
        <f t="shared" ref="E280:T280" si="53">E126+($C$251*E156)+E186+E216</f>
        <v>-7.7213602999999988</v>
      </c>
      <c r="F280" s="61">
        <f t="shared" si="53"/>
        <v>-2.8993766000000001</v>
      </c>
      <c r="G280" s="61">
        <f t="shared" si="53"/>
        <v>-16.4635563</v>
      </c>
      <c r="H280" s="61">
        <f t="shared" si="53"/>
        <v>-5.0029123999999996</v>
      </c>
      <c r="I280" s="61">
        <f t="shared" si="53"/>
        <v>-9.3542936999999995</v>
      </c>
      <c r="J280" s="61">
        <f t="shared" si="53"/>
        <v>-2.9008805999999998</v>
      </c>
      <c r="K280" s="61">
        <f t="shared" si="53"/>
        <v>-4.0559883999999995</v>
      </c>
      <c r="L280" s="61">
        <f t="shared" si="53"/>
        <v>-4.5469954000000001</v>
      </c>
      <c r="M280" s="61">
        <f t="shared" si="53"/>
        <v>-6.3410465000000009</v>
      </c>
      <c r="N280" s="61">
        <f t="shared" si="53"/>
        <v>-2.8284835999999998</v>
      </c>
      <c r="O280" s="61">
        <f t="shared" si="53"/>
        <v>-5.0416185000000002</v>
      </c>
      <c r="P280" s="61">
        <f t="shared" si="53"/>
        <v>-5.5326255</v>
      </c>
      <c r="Q280" s="61">
        <f t="shared" si="53"/>
        <v>-7.7213602999999988</v>
      </c>
      <c r="R280" s="61">
        <f t="shared" si="53"/>
        <v>-2.8993766000000001</v>
      </c>
      <c r="S280" s="61">
        <f t="shared" si="53"/>
        <v>-5.6426503999999991</v>
      </c>
      <c r="T280" s="61">
        <f t="shared" si="53"/>
        <v>-6.1336573999999988</v>
      </c>
    </row>
    <row r="281" spans="2:20" ht="15.75" thickBot="1" x14ac:dyDescent="0.3"/>
    <row r="282" spans="2:20" ht="15.75" thickBot="1" x14ac:dyDescent="0.3">
      <c r="B282" s="30" t="s">
        <v>101</v>
      </c>
      <c r="C282" s="31">
        <v>0.4</v>
      </c>
      <c r="D282" s="32" t="s">
        <v>98</v>
      </c>
    </row>
    <row r="283" spans="2:20" ht="15.75" thickBot="1" x14ac:dyDescent="0.3">
      <c r="B283" s="14" t="s">
        <v>99</v>
      </c>
    </row>
    <row r="284" spans="2:20" ht="51.75" thickBot="1" x14ac:dyDescent="0.3">
      <c r="C284" s="25" t="s">
        <v>21</v>
      </c>
      <c r="D284" s="26" t="s">
        <v>22</v>
      </c>
      <c r="E284" s="34" t="s">
        <v>1</v>
      </c>
      <c r="F284" s="34" t="s">
        <v>2</v>
      </c>
      <c r="G284" s="34" t="s">
        <v>3</v>
      </c>
      <c r="H284" s="34" t="s">
        <v>4</v>
      </c>
      <c r="I284" s="34" t="s">
        <v>5</v>
      </c>
      <c r="J284" s="34" t="s">
        <v>23</v>
      </c>
      <c r="K284" s="34" t="s">
        <v>7</v>
      </c>
      <c r="L284" s="34" t="s">
        <v>8</v>
      </c>
      <c r="M284" s="34" t="s">
        <v>9</v>
      </c>
      <c r="N284" s="34" t="s">
        <v>10</v>
      </c>
      <c r="O284" s="34" t="s">
        <v>11</v>
      </c>
      <c r="P284" s="34" t="s">
        <v>12</v>
      </c>
      <c r="Q284" s="34" t="s">
        <v>13</v>
      </c>
      <c r="R284" s="34" t="s">
        <v>14</v>
      </c>
      <c r="S284" s="34" t="s">
        <v>15</v>
      </c>
      <c r="T284" s="34" t="s">
        <v>16</v>
      </c>
    </row>
    <row r="285" spans="2:20" x14ac:dyDescent="0.25">
      <c r="C285" s="27">
        <v>1</v>
      </c>
      <c r="D285" s="28" t="s">
        <v>66</v>
      </c>
      <c r="E285" s="29">
        <f>E100+($C$282*E130)+($C$282*E160)+E190</f>
        <v>27.978954000000002</v>
      </c>
      <c r="F285" s="29">
        <f t="shared" ref="F285:T285" si="54">F100+($C$282*F130)+($C$282*F160)+F190</f>
        <v>17.3848932</v>
      </c>
      <c r="G285" s="29">
        <f t="shared" si="54"/>
        <v>23.897107200000001</v>
      </c>
      <c r="H285" s="29">
        <f t="shared" si="54"/>
        <v>17.304244800000003</v>
      </c>
      <c r="I285" s="29">
        <f t="shared" si="54"/>
        <v>13.577902</v>
      </c>
      <c r="J285" s="29">
        <f t="shared" si="54"/>
        <v>17.383389200000003</v>
      </c>
      <c r="K285" s="29">
        <f t="shared" si="54"/>
        <v>18.2468188</v>
      </c>
      <c r="L285" s="29">
        <f t="shared" si="54"/>
        <v>13.577902</v>
      </c>
      <c r="M285" s="29">
        <f t="shared" si="54"/>
        <v>20.338686600000003</v>
      </c>
      <c r="N285" s="29">
        <f t="shared" si="54"/>
        <v>17.455786200000002</v>
      </c>
      <c r="O285" s="29">
        <f t="shared" si="54"/>
        <v>21.0653796</v>
      </c>
      <c r="P285" s="29">
        <f t="shared" si="54"/>
        <v>13.577902</v>
      </c>
      <c r="Q285" s="29">
        <f t="shared" si="54"/>
        <v>27.978954000000002</v>
      </c>
      <c r="R285" s="29">
        <f t="shared" si="54"/>
        <v>17.3848932</v>
      </c>
      <c r="S285" s="29">
        <f t="shared" si="54"/>
        <v>23.897107200000001</v>
      </c>
      <c r="T285" s="29">
        <f t="shared" si="54"/>
        <v>13.577902</v>
      </c>
    </row>
    <row r="286" spans="2:20" x14ac:dyDescent="0.25">
      <c r="C286" s="56">
        <v>2</v>
      </c>
      <c r="D286" s="57" t="s">
        <v>67</v>
      </c>
      <c r="E286" s="58">
        <f t="shared" ref="E286:T286" si="55">E101+($C$282*E131)+($C$282*E161)+E191</f>
        <v>19.968864200000002</v>
      </c>
      <c r="F286" s="58">
        <f t="shared" si="55"/>
        <v>12.833705200000002</v>
      </c>
      <c r="G286" s="58">
        <f t="shared" si="55"/>
        <v>15.885517400000001</v>
      </c>
      <c r="H286" s="58">
        <f t="shared" si="55"/>
        <v>15.7816282</v>
      </c>
      <c r="I286" s="58">
        <f t="shared" si="55"/>
        <v>9.0258626</v>
      </c>
      <c r="J286" s="58">
        <f t="shared" si="55"/>
        <v>12.832201200000002</v>
      </c>
      <c r="K286" s="58">
        <f t="shared" si="55"/>
        <v>12.763600199999999</v>
      </c>
      <c r="L286" s="58">
        <f t="shared" si="55"/>
        <v>9.0258626</v>
      </c>
      <c r="M286" s="58">
        <f t="shared" si="55"/>
        <v>17.894844800000001</v>
      </c>
      <c r="N286" s="58">
        <f t="shared" si="55"/>
        <v>12.904598200000002</v>
      </c>
      <c r="O286" s="58">
        <f t="shared" si="55"/>
        <v>14.660935800000001</v>
      </c>
      <c r="P286" s="58">
        <f t="shared" si="55"/>
        <v>9.0258626</v>
      </c>
      <c r="Q286" s="58">
        <f t="shared" si="55"/>
        <v>19.968864200000002</v>
      </c>
      <c r="R286" s="58">
        <f t="shared" si="55"/>
        <v>12.833705200000002</v>
      </c>
      <c r="S286" s="58">
        <f t="shared" si="55"/>
        <v>15.885517400000001</v>
      </c>
      <c r="T286" s="58">
        <f t="shared" si="55"/>
        <v>9.0258626</v>
      </c>
    </row>
    <row r="287" spans="2:20" x14ac:dyDescent="0.25">
      <c r="C287" s="56">
        <v>3</v>
      </c>
      <c r="D287" s="57" t="s">
        <v>68</v>
      </c>
      <c r="E287" s="58">
        <f t="shared" ref="E287:T287" si="56">E102+($C$282*E132)+($C$282*E162)+E192</f>
        <v>21.778522400000004</v>
      </c>
      <c r="F287" s="58">
        <f t="shared" si="56"/>
        <v>13.861920000000001</v>
      </c>
      <c r="G287" s="58">
        <f t="shared" si="56"/>
        <v>17.7133872</v>
      </c>
      <c r="H287" s="58">
        <f t="shared" si="56"/>
        <v>17.774302800000001</v>
      </c>
      <c r="I287" s="58">
        <f t="shared" si="56"/>
        <v>10.0644244</v>
      </c>
      <c r="J287" s="58">
        <f t="shared" si="56"/>
        <v>13.860416000000001</v>
      </c>
      <c r="K287" s="58">
        <f t="shared" si="56"/>
        <v>17.7133872</v>
      </c>
      <c r="L287" s="58">
        <f t="shared" si="56"/>
        <v>10.0644244</v>
      </c>
      <c r="M287" s="58">
        <f t="shared" si="56"/>
        <v>20.693961000000002</v>
      </c>
      <c r="N287" s="58">
        <f t="shared" si="56"/>
        <v>13.932813000000001</v>
      </c>
      <c r="O287" s="58">
        <f t="shared" si="56"/>
        <v>17.7133872</v>
      </c>
      <c r="P287" s="58">
        <f t="shared" si="56"/>
        <v>10.0644244</v>
      </c>
      <c r="Q287" s="58">
        <f t="shared" si="56"/>
        <v>21.778522400000004</v>
      </c>
      <c r="R287" s="58">
        <f t="shared" si="56"/>
        <v>13.861920000000001</v>
      </c>
      <c r="S287" s="58">
        <f t="shared" si="56"/>
        <v>17.7133872</v>
      </c>
      <c r="T287" s="58">
        <f t="shared" si="56"/>
        <v>10.0644244</v>
      </c>
    </row>
    <row r="288" spans="2:20" x14ac:dyDescent="0.25">
      <c r="C288" s="56">
        <v>4</v>
      </c>
      <c r="D288" s="57" t="s">
        <v>69</v>
      </c>
      <c r="E288" s="58">
        <f t="shared" ref="E288:T288" si="57">E103+($C$282*E133)+($C$282*E163)+E193</f>
        <v>25.259680600000003</v>
      </c>
      <c r="F288" s="58">
        <f t="shared" si="57"/>
        <v>15.839851000000001</v>
      </c>
      <c r="G288" s="58">
        <f t="shared" si="57"/>
        <v>21.178077399999999</v>
      </c>
      <c r="H288" s="58">
        <f t="shared" si="57"/>
        <v>17.695829800000002</v>
      </c>
      <c r="I288" s="58">
        <f t="shared" si="57"/>
        <v>12.032999199999999</v>
      </c>
      <c r="J288" s="58">
        <f t="shared" si="57"/>
        <v>15.838347000000001</v>
      </c>
      <c r="K288" s="58">
        <f t="shared" si="57"/>
        <v>18.093876199999997</v>
      </c>
      <c r="L288" s="58">
        <f t="shared" si="57"/>
        <v>12.032999199999999</v>
      </c>
      <c r="M288" s="58">
        <f t="shared" si="57"/>
        <v>20.730271600000002</v>
      </c>
      <c r="N288" s="58">
        <f t="shared" si="57"/>
        <v>15.910744000000001</v>
      </c>
      <c r="O288" s="58">
        <f t="shared" si="57"/>
        <v>19.991211799999999</v>
      </c>
      <c r="P288" s="58">
        <f t="shared" si="57"/>
        <v>12.032999199999999</v>
      </c>
      <c r="Q288" s="58">
        <f t="shared" si="57"/>
        <v>25.259680600000003</v>
      </c>
      <c r="R288" s="58">
        <f t="shared" si="57"/>
        <v>15.839851000000001</v>
      </c>
      <c r="S288" s="58">
        <f t="shared" si="57"/>
        <v>21.178077399999999</v>
      </c>
      <c r="T288" s="58">
        <f t="shared" si="57"/>
        <v>12.032999199999999</v>
      </c>
    </row>
    <row r="289" spans="3:20" x14ac:dyDescent="0.25">
      <c r="C289" s="56">
        <v>5</v>
      </c>
      <c r="D289" s="57" t="s">
        <v>70</v>
      </c>
      <c r="E289" s="58">
        <f t="shared" ref="E289:T289" si="58">E104+($C$282*E134)+($C$282*E164)+E194</f>
        <v>18.981273200000004</v>
      </c>
      <c r="F289" s="58">
        <f t="shared" si="58"/>
        <v>12.2725732</v>
      </c>
      <c r="G289" s="58">
        <f t="shared" si="58"/>
        <v>14.898453200000002</v>
      </c>
      <c r="H289" s="58">
        <f t="shared" si="58"/>
        <v>18.357060800000003</v>
      </c>
      <c r="I289" s="58">
        <f t="shared" si="58"/>
        <v>8.4650302000000011</v>
      </c>
      <c r="J289" s="58">
        <f t="shared" si="58"/>
        <v>12.271069199999999</v>
      </c>
      <c r="K289" s="58">
        <f t="shared" si="58"/>
        <v>14.898453200000002</v>
      </c>
      <c r="L289" s="58">
        <f t="shared" si="58"/>
        <v>8.4650302000000011</v>
      </c>
      <c r="M289" s="58">
        <f t="shared" si="58"/>
        <v>19.683280200000002</v>
      </c>
      <c r="N289" s="58">
        <f t="shared" si="58"/>
        <v>12.3434662</v>
      </c>
      <c r="O289" s="58">
        <f t="shared" si="58"/>
        <v>14.898453200000002</v>
      </c>
      <c r="P289" s="58">
        <f t="shared" si="58"/>
        <v>8.4650302000000011</v>
      </c>
      <c r="Q289" s="58">
        <f t="shared" si="58"/>
        <v>18.981273200000004</v>
      </c>
      <c r="R289" s="58">
        <f t="shared" si="58"/>
        <v>12.2725732</v>
      </c>
      <c r="S289" s="58">
        <f t="shared" si="58"/>
        <v>14.898453200000002</v>
      </c>
      <c r="T289" s="58">
        <f t="shared" si="58"/>
        <v>8.4650302000000011</v>
      </c>
    </row>
    <row r="290" spans="3:20" x14ac:dyDescent="0.25">
      <c r="C290" s="56">
        <v>6</v>
      </c>
      <c r="D290" s="57" t="s">
        <v>71</v>
      </c>
      <c r="E290" s="58">
        <f t="shared" ref="E290:T290" si="59">E105+($C$282*E135)+($C$282*E165)+E195</f>
        <v>19.3021928</v>
      </c>
      <c r="F290" s="58">
        <f t="shared" si="59"/>
        <v>12.454915000000002</v>
      </c>
      <c r="G290" s="58">
        <f t="shared" si="59"/>
        <v>15.218945399999999</v>
      </c>
      <c r="H290" s="58">
        <f t="shared" si="59"/>
        <v>19.173546200000001</v>
      </c>
      <c r="I290" s="58">
        <f t="shared" si="59"/>
        <v>8.647127600000001</v>
      </c>
      <c r="J290" s="58">
        <f t="shared" si="59"/>
        <v>12.453411000000001</v>
      </c>
      <c r="K290" s="58">
        <f t="shared" si="59"/>
        <v>15.218945399999999</v>
      </c>
      <c r="L290" s="58">
        <f t="shared" si="59"/>
        <v>8.647127600000001</v>
      </c>
      <c r="M290" s="58">
        <f t="shared" si="59"/>
        <v>19.670134400000002</v>
      </c>
      <c r="N290" s="58">
        <f t="shared" si="59"/>
        <v>12.525808000000001</v>
      </c>
      <c r="O290" s="58">
        <f t="shared" si="59"/>
        <v>15.218945399999999</v>
      </c>
      <c r="P290" s="58">
        <f t="shared" si="59"/>
        <v>8.647127600000001</v>
      </c>
      <c r="Q290" s="58">
        <f t="shared" si="59"/>
        <v>19.3021928</v>
      </c>
      <c r="R290" s="58">
        <f t="shared" si="59"/>
        <v>12.454915000000002</v>
      </c>
      <c r="S290" s="58">
        <f t="shared" si="59"/>
        <v>15.218945399999999</v>
      </c>
      <c r="T290" s="58">
        <f t="shared" si="59"/>
        <v>8.647127600000001</v>
      </c>
    </row>
    <row r="291" spans="3:20" x14ac:dyDescent="0.25">
      <c r="C291" s="56">
        <v>7</v>
      </c>
      <c r="D291" s="57" t="s">
        <v>72</v>
      </c>
      <c r="E291" s="58">
        <f t="shared" ref="E291:T291" si="60">E106+($C$282*E136)+($C$282*E166)+E196</f>
        <v>18.795580000000001</v>
      </c>
      <c r="F291" s="58">
        <f t="shared" si="60"/>
        <v>12.167066400000001</v>
      </c>
      <c r="G291" s="58">
        <f t="shared" si="60"/>
        <v>14.716315</v>
      </c>
      <c r="H291" s="58">
        <f t="shared" si="60"/>
        <v>17.7131708</v>
      </c>
      <c r="I291" s="58">
        <f t="shared" si="60"/>
        <v>8.3615424000000012</v>
      </c>
      <c r="J291" s="58">
        <f t="shared" si="60"/>
        <v>12.165562400000001</v>
      </c>
      <c r="K291" s="58">
        <f t="shared" si="60"/>
        <v>14.716315</v>
      </c>
      <c r="L291" s="58">
        <f t="shared" si="60"/>
        <v>8.3615424000000012</v>
      </c>
      <c r="M291" s="58">
        <f t="shared" si="60"/>
        <v>20.177785</v>
      </c>
      <c r="N291" s="58">
        <f t="shared" si="60"/>
        <v>12.237959400000001</v>
      </c>
      <c r="O291" s="58">
        <f t="shared" si="60"/>
        <v>14.716315</v>
      </c>
      <c r="P291" s="58">
        <f t="shared" si="60"/>
        <v>8.3615424000000012</v>
      </c>
      <c r="Q291" s="58">
        <f t="shared" si="60"/>
        <v>18.795580000000001</v>
      </c>
      <c r="R291" s="58">
        <f t="shared" si="60"/>
        <v>12.167066400000001</v>
      </c>
      <c r="S291" s="58">
        <f t="shared" si="60"/>
        <v>14.716315</v>
      </c>
      <c r="T291" s="58">
        <f t="shared" si="60"/>
        <v>8.3615424000000012</v>
      </c>
    </row>
    <row r="292" spans="3:20" x14ac:dyDescent="0.25">
      <c r="C292" s="56">
        <v>8</v>
      </c>
      <c r="D292" s="57" t="s">
        <v>73</v>
      </c>
      <c r="E292" s="58">
        <f t="shared" ref="E292:T292" si="61">E107+($C$282*E137)+($C$282*E167)+E197</f>
        <v>15.975251000000004</v>
      </c>
      <c r="F292" s="58">
        <f t="shared" si="61"/>
        <v>10.564607199999999</v>
      </c>
      <c r="G292" s="58">
        <f t="shared" si="61"/>
        <v>11.900493000000001</v>
      </c>
      <c r="H292" s="58">
        <f t="shared" si="61"/>
        <v>16.817535400000001</v>
      </c>
      <c r="I292" s="58">
        <f t="shared" si="61"/>
        <v>6.7616437999999999</v>
      </c>
      <c r="J292" s="58">
        <f t="shared" si="61"/>
        <v>10.563103199999999</v>
      </c>
      <c r="K292" s="58">
        <f t="shared" si="61"/>
        <v>11.900493000000001</v>
      </c>
      <c r="L292" s="58">
        <f t="shared" si="61"/>
        <v>6.7616437999999999</v>
      </c>
      <c r="M292" s="58">
        <f t="shared" si="61"/>
        <v>12.691767599999999</v>
      </c>
      <c r="N292" s="58">
        <f t="shared" si="61"/>
        <v>10.635500199999999</v>
      </c>
      <c r="O292" s="58">
        <f t="shared" si="61"/>
        <v>11.900493000000001</v>
      </c>
      <c r="P292" s="58">
        <f t="shared" si="61"/>
        <v>6.7616437999999999</v>
      </c>
      <c r="Q292" s="58">
        <f t="shared" si="61"/>
        <v>15.975251000000004</v>
      </c>
      <c r="R292" s="58">
        <f t="shared" si="61"/>
        <v>10.564607199999999</v>
      </c>
      <c r="S292" s="58">
        <f t="shared" si="61"/>
        <v>11.900493000000001</v>
      </c>
      <c r="T292" s="58">
        <f t="shared" si="61"/>
        <v>6.7616437999999999</v>
      </c>
    </row>
    <row r="293" spans="3:20" x14ac:dyDescent="0.25">
      <c r="C293" s="56">
        <v>9</v>
      </c>
      <c r="D293" s="57" t="s">
        <v>74</v>
      </c>
      <c r="E293" s="58">
        <f t="shared" ref="E293:T293" si="62">E108+($C$282*E138)+($C$282*E168)+E198</f>
        <v>13.979772400000002</v>
      </c>
      <c r="F293" s="58">
        <f t="shared" si="62"/>
        <v>9.4308122000000001</v>
      </c>
      <c r="G293" s="58">
        <f t="shared" si="62"/>
        <v>9.897617799999999</v>
      </c>
      <c r="H293" s="58">
        <f t="shared" si="62"/>
        <v>15.064946800000001</v>
      </c>
      <c r="I293" s="58">
        <f t="shared" si="62"/>
        <v>5.6236466000000007</v>
      </c>
      <c r="J293" s="58">
        <f t="shared" si="62"/>
        <v>9.4293081999999995</v>
      </c>
      <c r="K293" s="58">
        <f t="shared" si="62"/>
        <v>9.897617799999999</v>
      </c>
      <c r="L293" s="58">
        <f t="shared" si="62"/>
        <v>5.6236466000000007</v>
      </c>
      <c r="M293" s="58">
        <f t="shared" si="62"/>
        <v>11.914124600000001</v>
      </c>
      <c r="N293" s="58">
        <f t="shared" si="62"/>
        <v>9.5017052</v>
      </c>
      <c r="O293" s="58">
        <f t="shared" si="62"/>
        <v>9.897617799999999</v>
      </c>
      <c r="P293" s="58">
        <f t="shared" si="62"/>
        <v>5.6236466000000007</v>
      </c>
      <c r="Q293" s="58">
        <f t="shared" si="62"/>
        <v>13.979772400000002</v>
      </c>
      <c r="R293" s="58">
        <f t="shared" si="62"/>
        <v>9.4308122000000001</v>
      </c>
      <c r="S293" s="58">
        <f t="shared" si="62"/>
        <v>9.897617799999999</v>
      </c>
      <c r="T293" s="58">
        <f t="shared" si="62"/>
        <v>5.6236466000000007</v>
      </c>
    </row>
    <row r="294" spans="3:20" x14ac:dyDescent="0.25">
      <c r="C294" s="56">
        <v>10</v>
      </c>
      <c r="D294" s="57" t="s">
        <v>75</v>
      </c>
      <c r="E294" s="58">
        <f t="shared" ref="E294:T294" si="63">E109+($C$282*E139)+($C$282*E169)+E199</f>
        <v>12.966524200000002</v>
      </c>
      <c r="F294" s="58">
        <f t="shared" si="63"/>
        <v>8.8551028000000009</v>
      </c>
      <c r="G294" s="58">
        <f t="shared" si="63"/>
        <v>8.8876090000000012</v>
      </c>
      <c r="H294" s="58">
        <f t="shared" si="63"/>
        <v>14.160206200000001</v>
      </c>
      <c r="I294" s="58">
        <f t="shared" si="63"/>
        <v>5.0497774</v>
      </c>
      <c r="J294" s="58">
        <f t="shared" si="63"/>
        <v>8.8535988000000003</v>
      </c>
      <c r="K294" s="58">
        <f t="shared" si="63"/>
        <v>8.8876090000000012</v>
      </c>
      <c r="L294" s="58">
        <f t="shared" si="63"/>
        <v>5.0497774</v>
      </c>
      <c r="M294" s="58">
        <f t="shared" si="63"/>
        <v>11.657331599999999</v>
      </c>
      <c r="N294" s="58">
        <f t="shared" si="63"/>
        <v>8.9259958000000008</v>
      </c>
      <c r="O294" s="58">
        <f t="shared" si="63"/>
        <v>8.8876090000000012</v>
      </c>
      <c r="P294" s="58">
        <f t="shared" si="63"/>
        <v>5.0497774</v>
      </c>
      <c r="Q294" s="58">
        <f t="shared" si="63"/>
        <v>12.966524200000002</v>
      </c>
      <c r="R294" s="58">
        <f t="shared" si="63"/>
        <v>8.8551028000000009</v>
      </c>
      <c r="S294" s="58">
        <f t="shared" si="63"/>
        <v>8.8876090000000012</v>
      </c>
      <c r="T294" s="58">
        <f t="shared" si="63"/>
        <v>5.0497774</v>
      </c>
    </row>
    <row r="295" spans="3:20" x14ac:dyDescent="0.25">
      <c r="C295" s="56">
        <v>11</v>
      </c>
      <c r="D295" s="57" t="s">
        <v>76</v>
      </c>
      <c r="E295" s="58">
        <f t="shared" ref="E295:T295" si="64">E110+($C$282*E140)+($C$282*E170)+E200</f>
        <v>11.165504599999998</v>
      </c>
      <c r="F295" s="58">
        <f t="shared" si="64"/>
        <v>7.8317966000000006</v>
      </c>
      <c r="G295" s="58">
        <f t="shared" si="64"/>
        <v>7.0830046000000007</v>
      </c>
      <c r="H295" s="58">
        <f t="shared" si="64"/>
        <v>12.359186599999999</v>
      </c>
      <c r="I295" s="58">
        <f t="shared" si="64"/>
        <v>4.0244342</v>
      </c>
      <c r="J295" s="58">
        <f t="shared" si="64"/>
        <v>7.8302925999999999</v>
      </c>
      <c r="K295" s="58">
        <f t="shared" si="64"/>
        <v>7.0830046000000007</v>
      </c>
      <c r="L295" s="58">
        <f t="shared" si="64"/>
        <v>4.0244342</v>
      </c>
      <c r="M295" s="58">
        <f t="shared" si="64"/>
        <v>11.1012696</v>
      </c>
      <c r="N295" s="58">
        <f t="shared" si="64"/>
        <v>7.9026896000000004</v>
      </c>
      <c r="O295" s="58">
        <f t="shared" si="64"/>
        <v>7.0830046000000007</v>
      </c>
      <c r="P295" s="58">
        <f t="shared" si="64"/>
        <v>4.0244342</v>
      </c>
      <c r="Q295" s="58">
        <f t="shared" si="64"/>
        <v>11.165504599999998</v>
      </c>
      <c r="R295" s="58">
        <f t="shared" si="64"/>
        <v>7.8317966000000006</v>
      </c>
      <c r="S295" s="58">
        <f t="shared" si="64"/>
        <v>7.0830046000000007</v>
      </c>
      <c r="T295" s="58">
        <f t="shared" si="64"/>
        <v>4.0244342</v>
      </c>
    </row>
    <row r="296" spans="3:20" x14ac:dyDescent="0.25">
      <c r="C296" s="56">
        <v>12</v>
      </c>
      <c r="D296" s="57" t="s">
        <v>77</v>
      </c>
      <c r="E296" s="58">
        <f t="shared" ref="E296:T296" si="65">E111+($C$282*E141)+($C$282*E171)+E201</f>
        <v>7.4162680000000014</v>
      </c>
      <c r="F296" s="58">
        <f t="shared" si="65"/>
        <v>5.7015480000000007</v>
      </c>
      <c r="G296" s="58">
        <f t="shared" si="65"/>
        <v>3.3342800000000006</v>
      </c>
      <c r="H296" s="58">
        <f t="shared" si="65"/>
        <v>8.6099500000000013</v>
      </c>
      <c r="I296" s="58">
        <f t="shared" si="65"/>
        <v>1.8944768000000003</v>
      </c>
      <c r="J296" s="58">
        <f t="shared" si="65"/>
        <v>5.7000440000000001</v>
      </c>
      <c r="K296" s="58">
        <f t="shared" si="65"/>
        <v>3.3342800000000006</v>
      </c>
      <c r="L296" s="58">
        <f t="shared" si="65"/>
        <v>1.8944768000000003</v>
      </c>
      <c r="M296" s="58">
        <f t="shared" si="65"/>
        <v>8.8258310000000009</v>
      </c>
      <c r="N296" s="58">
        <f t="shared" si="65"/>
        <v>5.7724410000000006</v>
      </c>
      <c r="O296" s="58">
        <f t="shared" si="65"/>
        <v>3.3342800000000006</v>
      </c>
      <c r="P296" s="58">
        <f t="shared" si="65"/>
        <v>1.8944768000000003</v>
      </c>
      <c r="Q296" s="58">
        <f t="shared" si="65"/>
        <v>7.4162680000000014</v>
      </c>
      <c r="R296" s="58">
        <f t="shared" si="65"/>
        <v>5.7015480000000007</v>
      </c>
      <c r="S296" s="58">
        <f t="shared" si="65"/>
        <v>3.3342800000000006</v>
      </c>
      <c r="T296" s="58">
        <f t="shared" si="65"/>
        <v>1.8944768000000003</v>
      </c>
    </row>
    <row r="297" spans="3:20" x14ac:dyDescent="0.25">
      <c r="C297" s="56">
        <v>13</v>
      </c>
      <c r="D297" s="57" t="s">
        <v>78</v>
      </c>
      <c r="E297" s="58">
        <f t="shared" ref="E297:T297" si="66">E112+($C$282*E142)+($C$282*E172)+E202</f>
        <v>2.9068696000000003</v>
      </c>
      <c r="F297" s="58">
        <f t="shared" si="66"/>
        <v>3.1393894000000007</v>
      </c>
      <c r="G297" s="58">
        <f t="shared" si="66"/>
        <v>-1.1764788000000002</v>
      </c>
      <c r="H297" s="58">
        <f t="shared" si="66"/>
        <v>4.1005516000000002</v>
      </c>
      <c r="I297" s="58">
        <f t="shared" si="66"/>
        <v>-0.66845399999999999</v>
      </c>
      <c r="J297" s="58">
        <f t="shared" si="66"/>
        <v>3.1378854000000005</v>
      </c>
      <c r="K297" s="58">
        <f t="shared" si="66"/>
        <v>-1.1764788000000002</v>
      </c>
      <c r="L297" s="58">
        <f t="shared" si="66"/>
        <v>-0.66845399999999999</v>
      </c>
      <c r="M297" s="58">
        <f t="shared" si="66"/>
        <v>4.3164326000000006</v>
      </c>
      <c r="N297" s="58">
        <f t="shared" si="66"/>
        <v>3.2102824000000005</v>
      </c>
      <c r="O297" s="58">
        <f t="shared" si="66"/>
        <v>-1.1764788000000002</v>
      </c>
      <c r="P297" s="58">
        <f t="shared" si="66"/>
        <v>-0.66845399999999999</v>
      </c>
      <c r="Q297" s="58">
        <f t="shared" si="66"/>
        <v>2.9068696000000003</v>
      </c>
      <c r="R297" s="58">
        <f t="shared" si="66"/>
        <v>3.1393894000000007</v>
      </c>
      <c r="S297" s="58">
        <f t="shared" si="66"/>
        <v>-1.1764788000000002</v>
      </c>
      <c r="T297" s="58">
        <f t="shared" si="66"/>
        <v>-0.66845399999999999</v>
      </c>
    </row>
    <row r="298" spans="3:20" x14ac:dyDescent="0.25">
      <c r="C298" s="56">
        <v>14</v>
      </c>
      <c r="D298" s="57" t="s">
        <v>79</v>
      </c>
      <c r="E298" s="58">
        <f t="shared" ref="E298:T298" si="67">E113+($C$282*E143)+($C$282*E173)+E203</f>
        <v>0.53950880000000012</v>
      </c>
      <c r="F298" s="58">
        <f t="shared" si="67"/>
        <v>1.7942992000000004</v>
      </c>
      <c r="G298" s="58">
        <f t="shared" si="67"/>
        <v>-3.5284452000000002</v>
      </c>
      <c r="H298" s="58">
        <f t="shared" si="67"/>
        <v>1.7331908</v>
      </c>
      <c r="I298" s="58">
        <f t="shared" si="67"/>
        <v>-2.0047983999999999</v>
      </c>
      <c r="J298" s="58">
        <f t="shared" si="67"/>
        <v>1.7927952000000005</v>
      </c>
      <c r="K298" s="58">
        <f t="shared" si="67"/>
        <v>-2.9798292000000002</v>
      </c>
      <c r="L298" s="58">
        <f t="shared" si="67"/>
        <v>-2.0047983999999999</v>
      </c>
      <c r="M298" s="58">
        <f t="shared" si="67"/>
        <v>1.9490718</v>
      </c>
      <c r="N298" s="58">
        <f t="shared" si="67"/>
        <v>1.8651922000000005</v>
      </c>
      <c r="O298" s="58">
        <f t="shared" si="67"/>
        <v>-3.5284452000000002</v>
      </c>
      <c r="P298" s="58">
        <f t="shared" si="67"/>
        <v>-2.0047983999999999</v>
      </c>
      <c r="Q298" s="58">
        <f t="shared" si="67"/>
        <v>0.53950880000000012</v>
      </c>
      <c r="R298" s="58">
        <f t="shared" si="67"/>
        <v>1.7942992000000004</v>
      </c>
      <c r="S298" s="58">
        <f t="shared" si="67"/>
        <v>-3.5284452000000002</v>
      </c>
      <c r="T298" s="58">
        <f t="shared" si="67"/>
        <v>-2.0047983999999999</v>
      </c>
    </row>
    <row r="299" spans="3:20" x14ac:dyDescent="0.25">
      <c r="C299" s="56">
        <v>15</v>
      </c>
      <c r="D299" s="57" t="s">
        <v>80</v>
      </c>
      <c r="E299" s="58">
        <f t="shared" ref="E299:T299" si="68">E114+($C$282*E144)+($C$282*E174)+E204</f>
        <v>0.29210540000000051</v>
      </c>
      <c r="F299" s="58">
        <f t="shared" si="68"/>
        <v>1.653729</v>
      </c>
      <c r="G299" s="58">
        <f t="shared" si="68"/>
        <v>-3.7905782000000001</v>
      </c>
      <c r="H299" s="58">
        <f t="shared" si="68"/>
        <v>1.4857874000000004</v>
      </c>
      <c r="I299" s="58">
        <f t="shared" si="68"/>
        <v>-2.1537375999999999</v>
      </c>
      <c r="J299" s="58">
        <f t="shared" si="68"/>
        <v>1.6522250000000001</v>
      </c>
      <c r="K299" s="58">
        <f t="shared" si="68"/>
        <v>-1.5900178</v>
      </c>
      <c r="L299" s="58">
        <f t="shared" si="68"/>
        <v>-2.1537375999999999</v>
      </c>
      <c r="M299" s="58">
        <f t="shared" si="68"/>
        <v>0.8885004000000003</v>
      </c>
      <c r="N299" s="58">
        <f t="shared" si="68"/>
        <v>1.7246220000000001</v>
      </c>
      <c r="O299" s="58">
        <f t="shared" si="68"/>
        <v>-2.1532350000000005</v>
      </c>
      <c r="P299" s="58">
        <f t="shared" si="68"/>
        <v>-2.1537375999999999</v>
      </c>
      <c r="Q299" s="58">
        <f t="shared" si="68"/>
        <v>0.29210540000000051</v>
      </c>
      <c r="R299" s="58">
        <f t="shared" si="68"/>
        <v>1.653729</v>
      </c>
      <c r="S299" s="58">
        <f t="shared" si="68"/>
        <v>-2.4966818000000002</v>
      </c>
      <c r="T299" s="58">
        <f t="shared" si="68"/>
        <v>-2.1537375999999999</v>
      </c>
    </row>
    <row r="300" spans="3:20" x14ac:dyDescent="0.25">
      <c r="C300" s="56">
        <v>16</v>
      </c>
      <c r="D300" s="57" t="s">
        <v>81</v>
      </c>
      <c r="E300" s="58">
        <f t="shared" ref="E300:T300" si="69">E115+($C$282*E145)+($C$282*E175)+E205</f>
        <v>-2.0585469999999999</v>
      </c>
      <c r="F300" s="58">
        <f t="shared" si="69"/>
        <v>0.31813080000000005</v>
      </c>
      <c r="G300" s="58">
        <f t="shared" si="69"/>
        <v>-6.1418294000000007</v>
      </c>
      <c r="H300" s="58">
        <f t="shared" si="69"/>
        <v>-0.86486499999999999</v>
      </c>
      <c r="I300" s="58">
        <f t="shared" si="69"/>
        <v>-3.4896752000000002</v>
      </c>
      <c r="J300" s="58">
        <f t="shared" si="69"/>
        <v>0.3166268000000001</v>
      </c>
      <c r="K300" s="58">
        <f t="shared" si="69"/>
        <v>-3.6271238000000001</v>
      </c>
      <c r="L300" s="58">
        <f t="shared" si="69"/>
        <v>-3.3422687999999998</v>
      </c>
      <c r="M300" s="58">
        <f t="shared" si="69"/>
        <v>-0.64898400000000001</v>
      </c>
      <c r="N300" s="58">
        <f t="shared" si="69"/>
        <v>0.38902380000000003</v>
      </c>
      <c r="O300" s="58">
        <f t="shared" si="69"/>
        <v>-4.1903410000000001</v>
      </c>
      <c r="P300" s="58">
        <f t="shared" si="69"/>
        <v>-3.4896752000000002</v>
      </c>
      <c r="Q300" s="58">
        <f t="shared" si="69"/>
        <v>-2.0585469999999999</v>
      </c>
      <c r="R300" s="58">
        <f t="shared" si="69"/>
        <v>0.31813080000000005</v>
      </c>
      <c r="S300" s="58">
        <f t="shared" si="69"/>
        <v>-4.5337877999999998</v>
      </c>
      <c r="T300" s="58">
        <f t="shared" si="69"/>
        <v>-3.4896752000000002</v>
      </c>
    </row>
    <row r="301" spans="3:20" x14ac:dyDescent="0.25">
      <c r="C301" s="56">
        <v>17</v>
      </c>
      <c r="D301" s="57" t="s">
        <v>82</v>
      </c>
      <c r="E301" s="58">
        <f t="shared" ref="E301:T301" si="70">E116+($C$282*E146)+($C$282*E176)+E206</f>
        <v>-2.075412</v>
      </c>
      <c r="F301" s="58">
        <f t="shared" si="70"/>
        <v>0.30854840000000006</v>
      </c>
      <c r="G301" s="58">
        <f t="shared" si="70"/>
        <v>-6.1492792000000005</v>
      </c>
      <c r="H301" s="58">
        <f t="shared" si="70"/>
        <v>-0.88173000000000012</v>
      </c>
      <c r="I301" s="58">
        <f t="shared" si="70"/>
        <v>-3.4939084</v>
      </c>
      <c r="J301" s="58">
        <f t="shared" si="70"/>
        <v>0.30704440000000011</v>
      </c>
      <c r="K301" s="58">
        <f t="shared" si="70"/>
        <v>-2.1241468000000001</v>
      </c>
      <c r="L301" s="58">
        <f t="shared" si="70"/>
        <v>-2.4883047999999999</v>
      </c>
      <c r="M301" s="58">
        <f t="shared" si="70"/>
        <v>-0.9360940000000002</v>
      </c>
      <c r="N301" s="58">
        <f t="shared" si="70"/>
        <v>0.37944140000000004</v>
      </c>
      <c r="O301" s="58">
        <f t="shared" si="70"/>
        <v>-2.6873640000000005</v>
      </c>
      <c r="P301" s="58">
        <f t="shared" si="70"/>
        <v>-3.0515220000000003</v>
      </c>
      <c r="Q301" s="58">
        <f t="shared" si="70"/>
        <v>-2.075412</v>
      </c>
      <c r="R301" s="58">
        <f t="shared" si="70"/>
        <v>0.30854840000000006</v>
      </c>
      <c r="S301" s="58">
        <f t="shared" si="70"/>
        <v>-3.0308108000000002</v>
      </c>
      <c r="T301" s="58">
        <f t="shared" si="70"/>
        <v>-3.3949688</v>
      </c>
    </row>
    <row r="302" spans="3:20" x14ac:dyDescent="0.25">
      <c r="C302" s="56">
        <v>18</v>
      </c>
      <c r="D302" s="57" t="s">
        <v>83</v>
      </c>
      <c r="E302" s="58">
        <f t="shared" ref="E302:T302" si="71">E117+($C$282*E147)+($C$282*E177)+E207</f>
        <v>-4.3079052000000004</v>
      </c>
      <c r="F302" s="58">
        <f t="shared" si="71"/>
        <v>-0.95991340000000003</v>
      </c>
      <c r="G302" s="58">
        <f t="shared" si="71"/>
        <v>-8.3912536000000006</v>
      </c>
      <c r="H302" s="58">
        <f t="shared" si="71"/>
        <v>-3.1142232000000001</v>
      </c>
      <c r="I302" s="58">
        <f t="shared" si="71"/>
        <v>-4.7677573999999998</v>
      </c>
      <c r="J302" s="58">
        <f t="shared" si="71"/>
        <v>-0.96141739999999998</v>
      </c>
      <c r="K302" s="58">
        <f t="shared" si="71"/>
        <v>-4.3975248000000002</v>
      </c>
      <c r="L302" s="58">
        <f t="shared" si="71"/>
        <v>-3.9838538000000003</v>
      </c>
      <c r="M302" s="58">
        <f t="shared" si="71"/>
        <v>-2.8983422000000001</v>
      </c>
      <c r="N302" s="58">
        <f t="shared" si="71"/>
        <v>-0.88902040000000004</v>
      </c>
      <c r="O302" s="58">
        <f t="shared" si="71"/>
        <v>-5.3195300000000003</v>
      </c>
      <c r="P302" s="58">
        <f t="shared" si="71"/>
        <v>-4.5470710000000008</v>
      </c>
      <c r="Q302" s="58">
        <f t="shared" si="71"/>
        <v>-4.3079052000000004</v>
      </c>
      <c r="R302" s="58">
        <f t="shared" si="71"/>
        <v>-0.95991340000000003</v>
      </c>
      <c r="S302" s="58">
        <f t="shared" si="71"/>
        <v>-5.6629768</v>
      </c>
      <c r="T302" s="58">
        <f t="shared" si="71"/>
        <v>-4.7677573999999998</v>
      </c>
    </row>
    <row r="303" spans="3:20" x14ac:dyDescent="0.25">
      <c r="C303" s="56">
        <v>19</v>
      </c>
      <c r="D303" s="57" t="s">
        <v>84</v>
      </c>
      <c r="E303" s="58">
        <f t="shared" ref="E303:T303" si="72">E118+($C$282*E148)+($C$282*E178)+E208</f>
        <v>-0.96358799999999967</v>
      </c>
      <c r="F303" s="58">
        <f t="shared" si="72"/>
        <v>0.94026680000000007</v>
      </c>
      <c r="G303" s="58">
        <f t="shared" si="72"/>
        <v>-4.9789910000000006</v>
      </c>
      <c r="H303" s="58">
        <f t="shared" si="72"/>
        <v>0.23009400000000024</v>
      </c>
      <c r="I303" s="58">
        <f t="shared" si="72"/>
        <v>-2.8289726000000002</v>
      </c>
      <c r="J303" s="58">
        <f t="shared" si="72"/>
        <v>0.93876280000000012</v>
      </c>
      <c r="K303" s="58">
        <f t="shared" si="72"/>
        <v>-2.8260177999999998</v>
      </c>
      <c r="L303" s="58">
        <f t="shared" si="72"/>
        <v>-2.8289726000000002</v>
      </c>
      <c r="M303" s="58">
        <f t="shared" si="72"/>
        <v>0.44597500000000023</v>
      </c>
      <c r="N303" s="58">
        <f t="shared" si="72"/>
        <v>1.0111598000000002</v>
      </c>
      <c r="O303" s="58">
        <f t="shared" si="72"/>
        <v>-3.3892350000000002</v>
      </c>
      <c r="P303" s="58">
        <f t="shared" si="72"/>
        <v>-2.8289726000000002</v>
      </c>
      <c r="Q303" s="58">
        <f t="shared" si="72"/>
        <v>-0.96358799999999967</v>
      </c>
      <c r="R303" s="58">
        <f t="shared" si="72"/>
        <v>0.94026680000000007</v>
      </c>
      <c r="S303" s="58">
        <f t="shared" si="72"/>
        <v>-3.7326817999999999</v>
      </c>
      <c r="T303" s="58">
        <f t="shared" si="72"/>
        <v>-2.8289726000000002</v>
      </c>
    </row>
    <row r="304" spans="3:20" x14ac:dyDescent="0.25">
      <c r="C304" s="56">
        <v>20</v>
      </c>
      <c r="D304" s="57" t="s">
        <v>85</v>
      </c>
      <c r="E304" s="58">
        <f t="shared" ref="E304:T304" si="73">E119+($C$282*E149)+($C$282*E179)+E209</f>
        <v>2.192115199999999</v>
      </c>
      <c r="F304" s="58">
        <f t="shared" si="73"/>
        <v>2.7332797999999991</v>
      </c>
      <c r="G304" s="58">
        <f t="shared" si="73"/>
        <v>-1.8912332000000003</v>
      </c>
      <c r="H304" s="58">
        <f t="shared" si="73"/>
        <v>-1.3947878</v>
      </c>
      <c r="I304" s="58">
        <f t="shared" si="73"/>
        <v>-1.0745642000000002</v>
      </c>
      <c r="J304" s="58">
        <f t="shared" si="73"/>
        <v>1.5549477999999999</v>
      </c>
      <c r="K304" s="58">
        <f t="shared" si="73"/>
        <v>1.7904762000000001</v>
      </c>
      <c r="L304" s="58">
        <f t="shared" si="73"/>
        <v>1.6926402</v>
      </c>
      <c r="M304" s="58">
        <f t="shared" si="73"/>
        <v>-3.6930380000000005</v>
      </c>
      <c r="N304" s="58">
        <f t="shared" si="73"/>
        <v>-0.32356920000000022</v>
      </c>
      <c r="O304" s="58">
        <f t="shared" si="73"/>
        <v>-0.72365500000000038</v>
      </c>
      <c r="P304" s="58">
        <f t="shared" si="73"/>
        <v>-0.72365500000000038</v>
      </c>
      <c r="Q304" s="58">
        <f t="shared" si="73"/>
        <v>2.192115199999999</v>
      </c>
      <c r="R304" s="58">
        <f t="shared" si="73"/>
        <v>2.7332797999999991</v>
      </c>
      <c r="S304" s="58">
        <f t="shared" si="73"/>
        <v>4.3276531999999985</v>
      </c>
      <c r="T304" s="58">
        <f t="shared" si="73"/>
        <v>0.7859761999999999</v>
      </c>
    </row>
    <row r="305" spans="3:20" x14ac:dyDescent="0.25">
      <c r="C305" s="56">
        <v>21</v>
      </c>
      <c r="D305" s="57" t="s">
        <v>86</v>
      </c>
      <c r="E305" s="58">
        <f t="shared" ref="E305:T305" si="74">E120+($C$282*E150)+($C$282*E180)+E210</f>
        <v>-1.5999380000000007</v>
      </c>
      <c r="F305" s="58">
        <f t="shared" si="74"/>
        <v>0.57870380000000021</v>
      </c>
      <c r="G305" s="58">
        <f t="shared" si="74"/>
        <v>-5.6813334000000006</v>
      </c>
      <c r="H305" s="58">
        <f t="shared" si="74"/>
        <v>-1.3947878</v>
      </c>
      <c r="I305" s="58">
        <f t="shared" si="74"/>
        <v>-3.2280302000000005</v>
      </c>
      <c r="J305" s="58">
        <f t="shared" si="74"/>
        <v>0.57719980000000026</v>
      </c>
      <c r="K305" s="58">
        <f t="shared" si="74"/>
        <v>1.3602542000000004</v>
      </c>
      <c r="L305" s="58">
        <f t="shared" si="74"/>
        <v>-0.50853180000000009</v>
      </c>
      <c r="M305" s="58">
        <f t="shared" si="74"/>
        <v>-3.6930380000000005</v>
      </c>
      <c r="N305" s="58">
        <f t="shared" si="74"/>
        <v>-0.27586319999999998</v>
      </c>
      <c r="O305" s="58">
        <f t="shared" si="74"/>
        <v>-0.72365500000000038</v>
      </c>
      <c r="P305" s="58">
        <f t="shared" si="74"/>
        <v>-1.0717490000000005</v>
      </c>
      <c r="Q305" s="58">
        <f t="shared" si="74"/>
        <v>-1.5999380000000007</v>
      </c>
      <c r="R305" s="58">
        <f t="shared" si="74"/>
        <v>0.57870380000000021</v>
      </c>
      <c r="S305" s="58">
        <f t="shared" si="74"/>
        <v>0.45359020000000028</v>
      </c>
      <c r="T305" s="58">
        <f t="shared" si="74"/>
        <v>-1.4151958000000002</v>
      </c>
    </row>
    <row r="306" spans="3:20" x14ac:dyDescent="0.25">
      <c r="C306" s="56">
        <v>22</v>
      </c>
      <c r="D306" s="57" t="s">
        <v>87</v>
      </c>
      <c r="E306" s="58">
        <f t="shared" ref="E306:T306" si="75">E121+($C$282*E151)+($C$282*E181)+E211</f>
        <v>-2.9129908000000002</v>
      </c>
      <c r="F306" s="58">
        <f t="shared" si="75"/>
        <v>-0.16734979999999999</v>
      </c>
      <c r="G306" s="58">
        <f t="shared" si="75"/>
        <v>-6.9963396000000007</v>
      </c>
      <c r="H306" s="58">
        <f t="shared" si="75"/>
        <v>1.309272</v>
      </c>
      <c r="I306" s="58">
        <f t="shared" si="75"/>
        <v>-3.9751924000000001</v>
      </c>
      <c r="J306" s="58">
        <f t="shared" si="75"/>
        <v>1.5499714</v>
      </c>
      <c r="K306" s="58">
        <f t="shared" si="75"/>
        <v>-3.7130924000000003</v>
      </c>
      <c r="L306" s="58">
        <f t="shared" si="75"/>
        <v>-3.3911148000000004</v>
      </c>
      <c r="M306" s="58">
        <f t="shared" si="75"/>
        <v>-2.9341372000000003</v>
      </c>
      <c r="N306" s="58">
        <f t="shared" si="75"/>
        <v>-9.6456800000000009E-2</v>
      </c>
      <c r="O306" s="58">
        <f t="shared" si="75"/>
        <v>-3.9804812000000007</v>
      </c>
      <c r="P306" s="58">
        <f t="shared" si="75"/>
        <v>-3.9543320000000008</v>
      </c>
      <c r="Q306" s="58">
        <f t="shared" si="75"/>
        <v>-2.9129908000000002</v>
      </c>
      <c r="R306" s="58">
        <f t="shared" si="75"/>
        <v>-0.16734979999999999</v>
      </c>
      <c r="S306" s="58">
        <f t="shared" si="75"/>
        <v>-4.6184236000000007</v>
      </c>
      <c r="T306" s="58">
        <f t="shared" si="75"/>
        <v>-3.9751924000000001</v>
      </c>
    </row>
    <row r="307" spans="3:20" x14ac:dyDescent="0.25">
      <c r="C307" s="56">
        <v>23</v>
      </c>
      <c r="D307" s="57" t="s">
        <v>88</v>
      </c>
      <c r="E307" s="58">
        <f t="shared" ref="E307:T307" si="76">E122+($C$282*E152)+($C$282*E182)+E212</f>
        <v>-10.3013028</v>
      </c>
      <c r="F307" s="58">
        <f t="shared" si="76"/>
        <v>-4.3652540000000002</v>
      </c>
      <c r="G307" s="58">
        <f t="shared" si="76"/>
        <v>-14.3846516</v>
      </c>
      <c r="H307" s="58">
        <f t="shared" si="76"/>
        <v>-4.6530199999999997</v>
      </c>
      <c r="I307" s="58">
        <f t="shared" si="76"/>
        <v>-8.1730976000000002</v>
      </c>
      <c r="J307" s="58">
        <f t="shared" si="76"/>
        <v>-2.4552215999999998</v>
      </c>
      <c r="K307" s="58">
        <f t="shared" si="76"/>
        <v>-5.8292204000000005</v>
      </c>
      <c r="L307" s="58">
        <f t="shared" si="76"/>
        <v>-5.2109880000000004</v>
      </c>
      <c r="M307" s="58">
        <f t="shared" si="76"/>
        <v>-7.3862528000000012</v>
      </c>
      <c r="N307" s="58">
        <f t="shared" si="76"/>
        <v>-4.2943610000000003</v>
      </c>
      <c r="O307" s="58">
        <f t="shared" si="76"/>
        <v>-7.9157266000000002</v>
      </c>
      <c r="P307" s="58">
        <f t="shared" si="76"/>
        <v>-7.2974942</v>
      </c>
      <c r="Q307" s="58">
        <f t="shared" si="76"/>
        <v>-10.3013028</v>
      </c>
      <c r="R307" s="58">
        <f t="shared" si="76"/>
        <v>-4.3652540000000002</v>
      </c>
      <c r="S307" s="58">
        <f t="shared" si="76"/>
        <v>-9.7646604000000004</v>
      </c>
      <c r="T307" s="58">
        <f t="shared" si="76"/>
        <v>-8.1730976000000002</v>
      </c>
    </row>
    <row r="308" spans="3:20" x14ac:dyDescent="0.25">
      <c r="C308" s="56">
        <v>24</v>
      </c>
      <c r="D308" s="57" t="s">
        <v>89</v>
      </c>
      <c r="E308" s="58">
        <f t="shared" ref="E308:T308" si="77">E123+($C$282*E153)+($C$282*E183)+E213</f>
        <v>-6.7036420000000003</v>
      </c>
      <c r="F308" s="58">
        <f t="shared" si="77"/>
        <v>-2.3211285999999998</v>
      </c>
      <c r="G308" s="58">
        <f t="shared" si="77"/>
        <v>-10.783723999999999</v>
      </c>
      <c r="H308" s="58">
        <f t="shared" si="77"/>
        <v>-4.6484819999999996</v>
      </c>
      <c r="I308" s="58">
        <f t="shared" si="77"/>
        <v>-6.1271154000000001</v>
      </c>
      <c r="J308" s="58">
        <f t="shared" si="77"/>
        <v>-2.3226325999999999</v>
      </c>
      <c r="K308" s="58">
        <f t="shared" si="77"/>
        <v>-4.3975248000000002</v>
      </c>
      <c r="L308" s="58">
        <f t="shared" si="77"/>
        <v>-4.3975248000000002</v>
      </c>
      <c r="M308" s="58">
        <f t="shared" si="77"/>
        <v>-5.294079</v>
      </c>
      <c r="N308" s="58">
        <f t="shared" si="77"/>
        <v>-2.2502355999999999</v>
      </c>
      <c r="O308" s="58">
        <f t="shared" si="77"/>
        <v>-6.4840309999999999</v>
      </c>
      <c r="P308" s="58">
        <f t="shared" si="77"/>
        <v>-6.1062550000000009</v>
      </c>
      <c r="Q308" s="58">
        <f t="shared" si="77"/>
        <v>-6.7036420000000003</v>
      </c>
      <c r="R308" s="58">
        <f t="shared" si="77"/>
        <v>-2.3211285999999998</v>
      </c>
      <c r="S308" s="58">
        <f t="shared" si="77"/>
        <v>-8.3329648000000009</v>
      </c>
      <c r="T308" s="58">
        <f t="shared" si="77"/>
        <v>-6.1271154000000001</v>
      </c>
    </row>
    <row r="309" spans="3:20" x14ac:dyDescent="0.25">
      <c r="C309" s="56">
        <v>25</v>
      </c>
      <c r="D309" s="57" t="s">
        <v>90</v>
      </c>
      <c r="E309" s="58">
        <f t="shared" ref="E309:T309" si="78">E124+($C$282*E154)+($C$282*E184)+E214</f>
        <v>-7.2120113999999997</v>
      </c>
      <c r="F309" s="58">
        <f t="shared" si="78"/>
        <v>-2.6099738000000001</v>
      </c>
      <c r="G309" s="58">
        <f t="shared" si="78"/>
        <v>-11.2953598</v>
      </c>
      <c r="H309" s="58">
        <f t="shared" si="78"/>
        <v>-6.0183294000000007</v>
      </c>
      <c r="I309" s="58">
        <f t="shared" si="78"/>
        <v>-6.4178178000000008</v>
      </c>
      <c r="J309" s="58">
        <f t="shared" si="78"/>
        <v>-2.6114778000000003</v>
      </c>
      <c r="K309" s="58">
        <f t="shared" si="78"/>
        <v>-4.3975248000000002</v>
      </c>
      <c r="L309" s="58">
        <f t="shared" si="78"/>
        <v>-4.3975248000000002</v>
      </c>
      <c r="M309" s="58">
        <f t="shared" si="78"/>
        <v>-5.8024484000000003</v>
      </c>
      <c r="N309" s="58">
        <f t="shared" si="78"/>
        <v>-2.5390808000000002</v>
      </c>
      <c r="O309" s="58">
        <f t="shared" si="78"/>
        <v>-6.0623450000000005</v>
      </c>
      <c r="P309" s="58">
        <f t="shared" si="78"/>
        <v>-4.969125</v>
      </c>
      <c r="Q309" s="58">
        <f t="shared" si="78"/>
        <v>-7.2120113999999997</v>
      </c>
      <c r="R309" s="58">
        <f t="shared" si="78"/>
        <v>-2.6099738000000001</v>
      </c>
      <c r="S309" s="58">
        <f t="shared" si="78"/>
        <v>-6.4057918000000003</v>
      </c>
      <c r="T309" s="58">
        <f t="shared" si="78"/>
        <v>-5.3125718000000006</v>
      </c>
    </row>
    <row r="310" spans="3:20" x14ac:dyDescent="0.25">
      <c r="C310" s="56">
        <v>26</v>
      </c>
      <c r="D310" s="57" t="s">
        <v>91</v>
      </c>
      <c r="E310" s="58">
        <f t="shared" ref="E310:T310" si="79">E125+($C$282*E155)+($C$282*E185)+E215</f>
        <v>-4.0254130000000004</v>
      </c>
      <c r="F310" s="58">
        <f t="shared" si="79"/>
        <v>-0.79940699999999998</v>
      </c>
      <c r="G310" s="58">
        <f t="shared" si="79"/>
        <v>-8.1076033999999986</v>
      </c>
      <c r="H310" s="58">
        <f t="shared" si="79"/>
        <v>-2.831731</v>
      </c>
      <c r="I310" s="58">
        <f t="shared" si="79"/>
        <v>-4.6065934000000004</v>
      </c>
      <c r="J310" s="58">
        <f t="shared" si="79"/>
        <v>-0.80091099999999993</v>
      </c>
      <c r="K310" s="58">
        <f t="shared" si="79"/>
        <v>-2.4998298000000001</v>
      </c>
      <c r="L310" s="58">
        <f t="shared" si="79"/>
        <v>-2.7017617999999999</v>
      </c>
      <c r="M310" s="58">
        <f t="shared" si="79"/>
        <v>-2.61585</v>
      </c>
      <c r="N310" s="58">
        <f t="shared" si="79"/>
        <v>-0.72851399999999999</v>
      </c>
      <c r="O310" s="58">
        <f t="shared" si="79"/>
        <v>-3.0630470000000005</v>
      </c>
      <c r="P310" s="58">
        <f t="shared" si="79"/>
        <v>-3.2649790000000003</v>
      </c>
      <c r="Q310" s="58">
        <f t="shared" si="79"/>
        <v>-4.0254130000000004</v>
      </c>
      <c r="R310" s="58">
        <f t="shared" si="79"/>
        <v>-0.79940699999999998</v>
      </c>
      <c r="S310" s="58">
        <f t="shared" si="79"/>
        <v>-3.4064938000000002</v>
      </c>
      <c r="T310" s="58">
        <f t="shared" si="79"/>
        <v>-3.6084258</v>
      </c>
    </row>
    <row r="311" spans="3:20" ht="15.75" thickBot="1" x14ac:dyDescent="0.3">
      <c r="C311" s="59">
        <v>27</v>
      </c>
      <c r="D311" s="60" t="s">
        <v>92</v>
      </c>
      <c r="E311" s="61">
        <f t="shared" ref="E311:T311" si="80">E126+($C$282*E156)+($C$282*E186)+E216</f>
        <v>-4.8422935999999996</v>
      </c>
      <c r="F311" s="61">
        <f t="shared" si="80"/>
        <v>-1.2635432000000002</v>
      </c>
      <c r="G311" s="61">
        <f t="shared" si="80"/>
        <v>-8.9204316000000006</v>
      </c>
      <c r="H311" s="61">
        <f t="shared" si="80"/>
        <v>-2.7773167999999999</v>
      </c>
      <c r="I311" s="61">
        <f t="shared" si="80"/>
        <v>-5.0684274000000009</v>
      </c>
      <c r="J311" s="61">
        <f t="shared" si="80"/>
        <v>-1.2650472000000001</v>
      </c>
      <c r="K311" s="61">
        <f t="shared" si="80"/>
        <v>-1.8303928</v>
      </c>
      <c r="L311" s="61">
        <f t="shared" si="80"/>
        <v>-2.3213998</v>
      </c>
      <c r="M311" s="61">
        <f t="shared" si="80"/>
        <v>-3.6930380000000005</v>
      </c>
      <c r="N311" s="61">
        <f t="shared" si="80"/>
        <v>-1.1926502000000001</v>
      </c>
      <c r="O311" s="61">
        <f t="shared" si="80"/>
        <v>-2.3936100000000007</v>
      </c>
      <c r="P311" s="61">
        <f t="shared" si="80"/>
        <v>-2.8846170000000004</v>
      </c>
      <c r="Q311" s="61">
        <f t="shared" si="80"/>
        <v>-4.8422935999999996</v>
      </c>
      <c r="R311" s="61">
        <f t="shared" si="80"/>
        <v>-1.2635432000000002</v>
      </c>
      <c r="S311" s="61">
        <f t="shared" si="80"/>
        <v>-2.7370568000000004</v>
      </c>
      <c r="T311" s="61">
        <f t="shared" si="80"/>
        <v>-3.2280638000000001</v>
      </c>
    </row>
  </sheetData>
  <conditionalFormatting sqref="B15 B17 B19:B2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6207C-0516-4AF0-AA9A-B492C5745ED4}">
  <dimension ref="B2:G310"/>
  <sheetViews>
    <sheetView zoomScale="90" zoomScaleNormal="90" workbookViewId="0">
      <selection activeCell="E32" sqref="E32"/>
    </sheetView>
  </sheetViews>
  <sheetFormatPr defaultColWidth="8.85546875" defaultRowHeight="15" x14ac:dyDescent="0.25"/>
  <cols>
    <col min="2" max="2" width="17.42578125" bestFit="1" customWidth="1"/>
    <col min="3" max="3" width="8.7109375" bestFit="1" customWidth="1"/>
    <col min="4" max="4" width="34.140625" bestFit="1" customWidth="1"/>
    <col min="5" max="5" width="13.28515625" style="66" customWidth="1"/>
    <col min="6" max="6" width="12.7109375" style="66" bestFit="1" customWidth="1"/>
    <col min="7" max="7" width="16.28515625" bestFit="1" customWidth="1"/>
    <col min="17" max="17" width="18.7109375" bestFit="1" customWidth="1"/>
  </cols>
  <sheetData>
    <row r="2" spans="2:7" ht="21" customHeight="1" x14ac:dyDescent="0.25">
      <c r="B2" s="62" t="s">
        <v>102</v>
      </c>
    </row>
    <row r="3" spans="2:7" ht="21" customHeight="1" x14ac:dyDescent="0.25">
      <c r="B3" s="194" t="s">
        <v>103</v>
      </c>
      <c r="C3" s="193"/>
      <c r="D3" s="192" t="s">
        <v>104</v>
      </c>
    </row>
    <row r="4" spans="2:7" ht="21" customHeight="1" x14ac:dyDescent="0.25">
      <c r="B4" s="194" t="s">
        <v>105</v>
      </c>
      <c r="C4" s="193"/>
      <c r="D4" s="192" t="s">
        <v>110</v>
      </c>
    </row>
    <row r="5" spans="2:7" ht="21" customHeight="1" x14ac:dyDescent="0.25">
      <c r="B5" s="194" t="s">
        <v>106</v>
      </c>
      <c r="C5" s="193"/>
      <c r="D5" s="192" t="s">
        <v>107</v>
      </c>
    </row>
    <row r="6" spans="2:7" ht="21" customHeight="1" x14ac:dyDescent="0.25">
      <c r="B6" s="194" t="s">
        <v>108</v>
      </c>
      <c r="C6" s="193"/>
      <c r="D6" s="192" t="s">
        <v>109</v>
      </c>
    </row>
    <row r="7" spans="2:7" ht="15.75" thickBot="1" x14ac:dyDescent="0.3"/>
    <row r="8" spans="2:7" ht="30" x14ac:dyDescent="0.25">
      <c r="E8" s="187" t="s">
        <v>1</v>
      </c>
      <c r="F8" s="187" t="s">
        <v>3</v>
      </c>
      <c r="G8" s="187" t="s">
        <v>118</v>
      </c>
    </row>
    <row r="9" spans="2:7" x14ac:dyDescent="0.25">
      <c r="D9" t="s">
        <v>117</v>
      </c>
      <c r="E9" s="191">
        <v>1440.2784216369166</v>
      </c>
      <c r="F9" s="191">
        <v>1070.5232107218483</v>
      </c>
      <c r="G9" s="191">
        <v>1285.807687315682</v>
      </c>
    </row>
    <row r="10" spans="2:7" x14ac:dyDescent="0.25">
      <c r="D10" t="s">
        <v>116</v>
      </c>
      <c r="E10" s="191">
        <v>4735.1369611142809</v>
      </c>
      <c r="F10" s="191">
        <v>5104.8921720293492</v>
      </c>
      <c r="G10" s="191">
        <v>4889.6076954355158</v>
      </c>
    </row>
    <row r="13" spans="2:7" ht="207.6" customHeight="1" x14ac:dyDescent="0.25"/>
    <row r="14" spans="2:7" ht="15.75" thickBot="1" x14ac:dyDescent="0.3"/>
    <row r="15" spans="2:7" ht="60.75" thickBot="1" x14ac:dyDescent="0.3">
      <c r="B15" s="190" t="s">
        <v>20</v>
      </c>
    </row>
    <row r="16" spans="2:7" ht="30.75" thickBot="1" x14ac:dyDescent="0.3">
      <c r="C16" s="189" t="s">
        <v>21</v>
      </c>
      <c r="D16" s="188" t="s">
        <v>22</v>
      </c>
      <c r="E16" s="187" t="s">
        <v>1</v>
      </c>
      <c r="F16" s="187" t="s">
        <v>3</v>
      </c>
      <c r="G16" s="187" t="str">
        <f>G8</f>
        <v>2029/30 CMP423 &amp; CMP444</v>
      </c>
    </row>
    <row r="17" spans="2:7" x14ac:dyDescent="0.25">
      <c r="C17" s="186">
        <v>1</v>
      </c>
      <c r="D17" s="185" t="s">
        <v>24</v>
      </c>
      <c r="E17" s="184">
        <v>0</v>
      </c>
      <c r="F17" s="183">
        <v>0</v>
      </c>
      <c r="G17" s="183">
        <v>0</v>
      </c>
    </row>
    <row r="18" spans="2:7" x14ac:dyDescent="0.25">
      <c r="C18" s="182">
        <v>2</v>
      </c>
      <c r="D18" s="181" t="s">
        <v>25</v>
      </c>
      <c r="E18" s="180">
        <v>0</v>
      </c>
      <c r="F18" s="179">
        <v>0</v>
      </c>
      <c r="G18" s="179">
        <v>0</v>
      </c>
    </row>
    <row r="19" spans="2:7" x14ac:dyDescent="0.25">
      <c r="C19" s="182">
        <v>3</v>
      </c>
      <c r="D19" s="181" t="s">
        <v>26</v>
      </c>
      <c r="E19" s="180">
        <v>0</v>
      </c>
      <c r="F19" s="179">
        <v>5.2146809999999997</v>
      </c>
      <c r="G19" s="179">
        <v>5.2146809999999997</v>
      </c>
    </row>
    <row r="20" spans="2:7" x14ac:dyDescent="0.25">
      <c r="C20" s="182">
        <v>4</v>
      </c>
      <c r="D20" s="181" t="s">
        <v>27</v>
      </c>
      <c r="E20" s="180">
        <v>0</v>
      </c>
      <c r="F20" s="179">
        <v>10.682646</v>
      </c>
      <c r="G20" s="179">
        <v>10.682646</v>
      </c>
    </row>
    <row r="21" spans="2:7" x14ac:dyDescent="0.25">
      <c r="C21" s="182">
        <v>5</v>
      </c>
      <c r="D21" s="181" t="s">
        <v>28</v>
      </c>
      <c r="E21" s="180">
        <v>0</v>
      </c>
      <c r="F21" s="179">
        <v>13.82131</v>
      </c>
      <c r="G21" s="179">
        <v>13.82131</v>
      </c>
    </row>
    <row r="22" spans="2:7" x14ac:dyDescent="0.25">
      <c r="C22" s="182">
        <v>6</v>
      </c>
      <c r="D22" s="181" t="s">
        <v>29</v>
      </c>
      <c r="E22" s="180">
        <v>0</v>
      </c>
      <c r="F22" s="179">
        <v>15.641273</v>
      </c>
      <c r="G22" s="179">
        <v>15.641273</v>
      </c>
    </row>
    <row r="23" spans="2:7" x14ac:dyDescent="0.25">
      <c r="C23" s="182">
        <v>7</v>
      </c>
      <c r="D23" s="181" t="s">
        <v>30</v>
      </c>
      <c r="E23" s="180">
        <v>1.400242</v>
      </c>
      <c r="F23" s="179">
        <v>19.190867000000001</v>
      </c>
      <c r="G23" s="179">
        <v>19.190867000000001</v>
      </c>
    </row>
    <row r="24" spans="2:7" x14ac:dyDescent="0.25">
      <c r="C24" s="182">
        <v>8</v>
      </c>
      <c r="D24" s="181" t="s">
        <v>31</v>
      </c>
      <c r="E24" s="180">
        <v>2.8345150000000001</v>
      </c>
      <c r="F24" s="179">
        <v>20.625139000000001</v>
      </c>
      <c r="G24" s="179">
        <v>20.625139000000001</v>
      </c>
    </row>
    <row r="25" spans="2:7" x14ac:dyDescent="0.25">
      <c r="C25" s="182">
        <v>9</v>
      </c>
      <c r="D25" s="181" t="s">
        <v>32</v>
      </c>
      <c r="E25" s="180">
        <v>4.3212989999999998</v>
      </c>
      <c r="F25" s="179">
        <v>22.111923000000001</v>
      </c>
      <c r="G25" s="179">
        <v>22.111923000000001</v>
      </c>
    </row>
    <row r="26" spans="2:7" x14ac:dyDescent="0.25">
      <c r="C26" s="182">
        <v>10</v>
      </c>
      <c r="D26" s="181" t="s">
        <v>33</v>
      </c>
      <c r="E26" s="180">
        <v>3.292392</v>
      </c>
      <c r="F26" s="179">
        <v>21.083017000000002</v>
      </c>
      <c r="G26" s="179">
        <v>21.083017000000002</v>
      </c>
    </row>
    <row r="27" spans="2:7" x14ac:dyDescent="0.25">
      <c r="C27" s="182">
        <v>11</v>
      </c>
      <c r="D27" s="181" t="s">
        <v>34</v>
      </c>
      <c r="E27" s="180">
        <v>7.5515030000000003</v>
      </c>
      <c r="F27" s="179">
        <v>25.342127000000001</v>
      </c>
      <c r="G27" s="179">
        <v>25.342127000000001</v>
      </c>
    </row>
    <row r="28" spans="2:7" x14ac:dyDescent="0.25">
      <c r="C28" s="182">
        <v>12</v>
      </c>
      <c r="D28" s="181" t="s">
        <v>35</v>
      </c>
      <c r="E28" s="180">
        <v>10.210744999999999</v>
      </c>
      <c r="F28" s="179">
        <v>28.001369</v>
      </c>
      <c r="G28" s="179">
        <v>28.001369</v>
      </c>
    </row>
    <row r="29" spans="2:7" x14ac:dyDescent="0.25">
      <c r="C29" s="182">
        <v>13</v>
      </c>
      <c r="D29" s="181" t="s">
        <v>36</v>
      </c>
      <c r="E29" s="180">
        <v>9.1479579999999991</v>
      </c>
      <c r="F29" s="179">
        <v>26.938582</v>
      </c>
      <c r="G29" s="179">
        <v>26.938582</v>
      </c>
    </row>
    <row r="30" spans="2:7" ht="15.75" thickBot="1" x14ac:dyDescent="0.3">
      <c r="C30" s="178">
        <v>14</v>
      </c>
      <c r="D30" s="177" t="s">
        <v>37</v>
      </c>
      <c r="E30" s="176">
        <v>5.0104709999999999</v>
      </c>
      <c r="F30" s="175">
        <v>22.801095</v>
      </c>
      <c r="G30" s="175">
        <v>22.801095</v>
      </c>
    </row>
    <row r="31" spans="2:7" ht="98.45" customHeight="1" thickBot="1" x14ac:dyDescent="0.3"/>
    <row r="32" spans="2:7" ht="45.75" thickBot="1" x14ac:dyDescent="0.3">
      <c r="B32" s="174" t="s">
        <v>38</v>
      </c>
    </row>
    <row r="33" spans="3:7" ht="30.75" thickBot="1" x14ac:dyDescent="0.3">
      <c r="C33" s="173" t="s">
        <v>21</v>
      </c>
      <c r="D33" s="172" t="s">
        <v>22</v>
      </c>
      <c r="E33" s="165" t="s">
        <v>1</v>
      </c>
      <c r="F33" s="165" t="s">
        <v>3</v>
      </c>
      <c r="G33" s="165" t="str">
        <f>$G$16</f>
        <v>2029/30 CMP423 &amp; CMP444</v>
      </c>
    </row>
    <row r="34" spans="3:7" x14ac:dyDescent="0.25">
      <c r="C34" s="171">
        <v>1</v>
      </c>
      <c r="D34" s="164" t="s">
        <v>24</v>
      </c>
      <c r="E34" s="170">
        <v>0</v>
      </c>
      <c r="F34" s="169">
        <v>0</v>
      </c>
      <c r="G34" s="169">
        <v>0</v>
      </c>
    </row>
    <row r="35" spans="3:7" x14ac:dyDescent="0.25">
      <c r="C35" s="74">
        <v>2</v>
      </c>
      <c r="D35" s="73" t="s">
        <v>25</v>
      </c>
      <c r="E35" s="72">
        <v>0</v>
      </c>
      <c r="F35" s="71">
        <v>0</v>
      </c>
      <c r="G35" s="71">
        <v>0</v>
      </c>
    </row>
    <row r="36" spans="3:7" x14ac:dyDescent="0.25">
      <c r="C36" s="74">
        <v>3</v>
      </c>
      <c r="D36" s="73" t="s">
        <v>26</v>
      </c>
      <c r="E36" s="72">
        <v>0</v>
      </c>
      <c r="F36" s="71">
        <v>0.63217599999999996</v>
      </c>
      <c r="G36" s="71">
        <v>0.63217599999999996</v>
      </c>
    </row>
    <row r="37" spans="3:7" x14ac:dyDescent="0.25">
      <c r="C37" s="74">
        <v>4</v>
      </c>
      <c r="D37" s="73" t="s">
        <v>27</v>
      </c>
      <c r="E37" s="72">
        <v>0</v>
      </c>
      <c r="F37" s="71">
        <v>1.3968020000000001</v>
      </c>
      <c r="G37" s="71">
        <v>1.3968020000000001</v>
      </c>
    </row>
    <row r="38" spans="3:7" x14ac:dyDescent="0.25">
      <c r="C38" s="74">
        <v>5</v>
      </c>
      <c r="D38" s="73" t="s">
        <v>28</v>
      </c>
      <c r="E38" s="72">
        <v>0</v>
      </c>
      <c r="F38" s="71">
        <v>1.7306189999999999</v>
      </c>
      <c r="G38" s="71">
        <v>1.7306189999999999</v>
      </c>
    </row>
    <row r="39" spans="3:7" x14ac:dyDescent="0.25">
      <c r="C39" s="74">
        <v>6</v>
      </c>
      <c r="D39" s="73" t="s">
        <v>29</v>
      </c>
      <c r="E39" s="72">
        <v>0</v>
      </c>
      <c r="F39" s="71">
        <v>1.982467</v>
      </c>
      <c r="G39" s="71">
        <v>1.982467</v>
      </c>
    </row>
    <row r="40" spans="3:7" x14ac:dyDescent="0.25">
      <c r="C40" s="74">
        <v>7</v>
      </c>
      <c r="D40" s="73" t="s">
        <v>30</v>
      </c>
      <c r="E40" s="72">
        <v>0.18534500000000001</v>
      </c>
      <c r="F40" s="71">
        <v>2.5402200000000001</v>
      </c>
      <c r="G40" s="71">
        <v>2.5402200000000001</v>
      </c>
    </row>
    <row r="41" spans="3:7" x14ac:dyDescent="0.25">
      <c r="C41" s="74">
        <v>8</v>
      </c>
      <c r="D41" s="73" t="s">
        <v>31</v>
      </c>
      <c r="E41" s="72">
        <v>0.37873600000000002</v>
      </c>
      <c r="F41" s="71">
        <v>2.755843</v>
      </c>
      <c r="G41" s="71">
        <v>2.755843</v>
      </c>
    </row>
    <row r="42" spans="3:7" x14ac:dyDescent="0.25">
      <c r="C42" s="74">
        <v>9</v>
      </c>
      <c r="D42" s="73" t="s">
        <v>32</v>
      </c>
      <c r="E42" s="72">
        <v>0.61277099999999995</v>
      </c>
      <c r="F42" s="71">
        <v>3.1355279999999999</v>
      </c>
      <c r="G42" s="71">
        <v>3.1355279999999999</v>
      </c>
    </row>
    <row r="43" spans="3:7" x14ac:dyDescent="0.25">
      <c r="C43" s="74">
        <v>10</v>
      </c>
      <c r="D43" s="73" t="s">
        <v>33</v>
      </c>
      <c r="E43" s="72">
        <v>0.39368500000000001</v>
      </c>
      <c r="F43" s="71">
        <v>2.5209839999999999</v>
      </c>
      <c r="G43" s="71">
        <v>2.5209839999999999</v>
      </c>
    </row>
    <row r="44" spans="3:7" x14ac:dyDescent="0.25">
      <c r="C44" s="74">
        <v>11</v>
      </c>
      <c r="D44" s="73" t="s">
        <v>34</v>
      </c>
      <c r="E44" s="72">
        <v>1.0869549999999999</v>
      </c>
      <c r="F44" s="71">
        <v>3.6477189999999999</v>
      </c>
      <c r="G44" s="71">
        <v>3.6477189999999999</v>
      </c>
    </row>
    <row r="45" spans="3:7" x14ac:dyDescent="0.25">
      <c r="C45" s="74">
        <v>12</v>
      </c>
      <c r="D45" s="73" t="s">
        <v>35</v>
      </c>
      <c r="E45" s="72">
        <v>1.145858</v>
      </c>
      <c r="F45" s="71">
        <v>3.1423350000000001</v>
      </c>
      <c r="G45" s="71">
        <v>3.1423350000000001</v>
      </c>
    </row>
    <row r="46" spans="3:7" x14ac:dyDescent="0.25">
      <c r="C46" s="74">
        <v>13</v>
      </c>
      <c r="D46" s="73" t="s">
        <v>36</v>
      </c>
      <c r="E46" s="72">
        <v>1.231638</v>
      </c>
      <c r="F46" s="71">
        <v>3.6268829999999999</v>
      </c>
      <c r="G46" s="71">
        <v>3.6268829999999999</v>
      </c>
    </row>
    <row r="47" spans="3:7" ht="15.75" thickBot="1" x14ac:dyDescent="0.3">
      <c r="C47" s="70">
        <v>14</v>
      </c>
      <c r="D47" s="69" t="s">
        <v>37</v>
      </c>
      <c r="E47" s="68">
        <v>0.70480200000000004</v>
      </c>
      <c r="F47" s="67">
        <v>3.207335</v>
      </c>
      <c r="G47" s="67">
        <v>3.207335</v>
      </c>
    </row>
    <row r="48" spans="3:7" ht="90" customHeight="1" thickBot="1" x14ac:dyDescent="0.3"/>
    <row r="49" spans="2:7" ht="36.6" customHeight="1" thickBot="1" x14ac:dyDescent="0.3">
      <c r="B49" s="168" t="s">
        <v>41</v>
      </c>
      <c r="C49" s="167"/>
    </row>
    <row r="50" spans="2:7" ht="30.75" thickBot="1" x14ac:dyDescent="0.3">
      <c r="D50" s="166" t="s">
        <v>42</v>
      </c>
      <c r="E50" s="165" t="str">
        <f>$E$16</f>
        <v>2029/30 baseline</v>
      </c>
      <c r="F50" s="165" t="str">
        <f>$F$16</f>
        <v>2029/30 CMP423</v>
      </c>
      <c r="G50" s="165" t="str">
        <f>$G$16</f>
        <v>2029/30 CMP423 &amp; CMP444</v>
      </c>
    </row>
    <row r="51" spans="2:7" x14ac:dyDescent="0.25">
      <c r="D51" s="164" t="s">
        <v>43</v>
      </c>
      <c r="E51" s="163">
        <v>55.484502998049166</v>
      </c>
      <c r="F51" s="162">
        <v>52.527854260207029</v>
      </c>
      <c r="G51" s="162">
        <v>49.922161899241942</v>
      </c>
    </row>
    <row r="52" spans="2:7" x14ac:dyDescent="0.25">
      <c r="D52" s="161" t="s">
        <v>44</v>
      </c>
      <c r="E52" s="160">
        <v>38.45366413500652</v>
      </c>
      <c r="F52" s="159">
        <v>36.404551835412342</v>
      </c>
      <c r="G52" s="159">
        <v>34.598670670878413</v>
      </c>
    </row>
    <row r="53" spans="2:7" x14ac:dyDescent="0.25">
      <c r="D53" s="161" t="s">
        <v>45</v>
      </c>
      <c r="E53" s="160">
        <v>139.50540737516798</v>
      </c>
      <c r="F53" s="159">
        <v>132.07146700712596</v>
      </c>
      <c r="G53" s="159">
        <v>125.51994082109205</v>
      </c>
    </row>
    <row r="54" spans="2:7" x14ac:dyDescent="0.25">
      <c r="D54" s="161" t="s">
        <v>46</v>
      </c>
      <c r="E54" s="160">
        <v>322.18805463796173</v>
      </c>
      <c r="F54" s="159">
        <v>305.01935250276125</v>
      </c>
      <c r="G54" s="159">
        <v>289.88858792163393</v>
      </c>
    </row>
    <row r="55" spans="2:7" x14ac:dyDescent="0.25">
      <c r="D55" s="161" t="s">
        <v>47</v>
      </c>
      <c r="E55" s="160">
        <v>959.21910455312593</v>
      </c>
      <c r="F55" s="159">
        <v>908.10440041869788</v>
      </c>
      <c r="G55" s="159">
        <v>863.05704920941116</v>
      </c>
    </row>
    <row r="56" spans="2:7" x14ac:dyDescent="0.25">
      <c r="D56" s="161" t="s">
        <v>48</v>
      </c>
      <c r="E56" s="160">
        <v>1724.2505585402705</v>
      </c>
      <c r="F56" s="159">
        <v>1632.3689886934446</v>
      </c>
      <c r="G56" s="159">
        <v>1551.3938286755899</v>
      </c>
    </row>
    <row r="57" spans="2:7" x14ac:dyDescent="0.25">
      <c r="D57" s="161" t="s">
        <v>49</v>
      </c>
      <c r="E57" s="160">
        <v>2933.160550408249</v>
      </c>
      <c r="F57" s="159">
        <v>2776.8587909862026</v>
      </c>
      <c r="G57" s="159">
        <v>2639.1101652131351</v>
      </c>
    </row>
    <row r="58" spans="2:7" x14ac:dyDescent="0.25">
      <c r="D58" s="161" t="s">
        <v>50</v>
      </c>
      <c r="E58" s="160">
        <v>4676.4890918095771</v>
      </c>
      <c r="F58" s="159">
        <v>4427.2891382420476</v>
      </c>
      <c r="G58" s="159">
        <v>4207.6694022034426</v>
      </c>
    </row>
    <row r="59" spans="2:7" x14ac:dyDescent="0.25">
      <c r="D59" s="161" t="s">
        <v>51</v>
      </c>
      <c r="E59" s="160">
        <v>10905.231128829966</v>
      </c>
      <c r="F59" s="159">
        <v>10324.115031348374</v>
      </c>
      <c r="G59" s="159">
        <v>9811.9778414748362</v>
      </c>
    </row>
    <row r="60" spans="2:7" x14ac:dyDescent="0.25">
      <c r="D60" s="161" t="s">
        <v>52</v>
      </c>
      <c r="E60" s="160">
        <v>9065.8510582698509</v>
      </c>
      <c r="F60" s="159">
        <v>8582.7515324465621</v>
      </c>
      <c r="G60" s="159">
        <v>8156.9962751810963</v>
      </c>
    </row>
    <row r="61" spans="2:7" x14ac:dyDescent="0.25">
      <c r="D61" s="161" t="s">
        <v>53</v>
      </c>
      <c r="E61" s="160">
        <v>27357.318340040267</v>
      </c>
      <c r="F61" s="159">
        <v>25899.50622367924</v>
      </c>
      <c r="G61" s="159">
        <v>24614.737476311366</v>
      </c>
    </row>
    <row r="62" spans="2:7" x14ac:dyDescent="0.25">
      <c r="D62" s="161" t="s">
        <v>54</v>
      </c>
      <c r="E62" s="160">
        <v>52497.068484148826</v>
      </c>
      <c r="F62" s="159">
        <v>49699.613647443744</v>
      </c>
      <c r="G62" s="159">
        <v>47234.218754620837</v>
      </c>
    </row>
    <row r="63" spans="2:7" x14ac:dyDescent="0.25">
      <c r="D63" s="161" t="s">
        <v>55</v>
      </c>
      <c r="E63" s="160">
        <v>134228.45077355884</v>
      </c>
      <c r="F63" s="159">
        <v>127075.70796939061</v>
      </c>
      <c r="G63" s="159">
        <v>120772.00098985549</v>
      </c>
    </row>
    <row r="64" spans="2:7" x14ac:dyDescent="0.25">
      <c r="D64" s="161" t="s">
        <v>56</v>
      </c>
      <c r="E64" s="160">
        <v>73193.328280609479</v>
      </c>
      <c r="F64" s="159">
        <v>69293.014679766042</v>
      </c>
      <c r="G64" s="159">
        <v>65855.671168171495</v>
      </c>
    </row>
    <row r="65" spans="2:7" x14ac:dyDescent="0.25">
      <c r="D65" s="161" t="s">
        <v>57</v>
      </c>
      <c r="E65" s="160">
        <v>368325.43008611945</v>
      </c>
      <c r="F65" s="159">
        <v>348698.16735263914</v>
      </c>
      <c r="G65" s="159">
        <v>331400.67512209102</v>
      </c>
    </row>
    <row r="66" spans="2:7" x14ac:dyDescent="0.25">
      <c r="D66" s="161" t="s">
        <v>58</v>
      </c>
      <c r="E66" s="160">
        <v>691900.16959627252</v>
      </c>
      <c r="F66" s="159">
        <v>655030.31130049739</v>
      </c>
      <c r="G66" s="159">
        <v>622536.93226579938</v>
      </c>
    </row>
    <row r="67" spans="2:7" x14ac:dyDescent="0.25">
      <c r="D67" s="161" t="s">
        <v>59</v>
      </c>
      <c r="E67" s="160">
        <v>1939349.1403721946</v>
      </c>
      <c r="F67" s="159">
        <v>1836005.4339625274</v>
      </c>
      <c r="G67" s="159">
        <v>1744928.7014109229</v>
      </c>
    </row>
    <row r="68" spans="2:7" x14ac:dyDescent="0.25">
      <c r="D68" s="161" t="s">
        <v>60</v>
      </c>
      <c r="E68" s="160">
        <v>218763.86033300313</v>
      </c>
      <c r="F68" s="159">
        <v>207106.40903418208</v>
      </c>
      <c r="G68" s="159">
        <v>196832.70576707378</v>
      </c>
    </row>
    <row r="69" spans="2:7" x14ac:dyDescent="0.25">
      <c r="D69" s="161" t="s">
        <v>61</v>
      </c>
      <c r="E69" s="160">
        <v>887848.01940080151</v>
      </c>
      <c r="F69" s="159">
        <v>840536.52548601758</v>
      </c>
      <c r="G69" s="159">
        <v>798840.94064979779</v>
      </c>
    </row>
    <row r="70" spans="2:7" x14ac:dyDescent="0.25">
      <c r="D70" s="161" t="s">
        <v>62</v>
      </c>
      <c r="E70" s="160">
        <v>2068601.0006845267</v>
      </c>
      <c r="F70" s="159">
        <v>1958369.7431748775</v>
      </c>
      <c r="G70" s="159">
        <v>1861223.01689785</v>
      </c>
    </row>
    <row r="71" spans="2:7" ht="15.75" thickBot="1" x14ac:dyDescent="0.3">
      <c r="D71" s="69" t="s">
        <v>63</v>
      </c>
      <c r="E71" s="158">
        <v>6588226.135182905</v>
      </c>
      <c r="F71" s="157">
        <v>6237153.8639238104</v>
      </c>
      <c r="G71" s="157">
        <v>5927754.1291301129</v>
      </c>
    </row>
    <row r="72" spans="2:7" ht="15.75" thickBot="1" x14ac:dyDescent="0.3"/>
    <row r="73" spans="2:7" ht="30.75" thickBot="1" x14ac:dyDescent="0.3">
      <c r="B73" s="156" t="s">
        <v>65</v>
      </c>
    </row>
    <row r="74" spans="2:7" ht="30.75" thickBot="1" x14ac:dyDescent="0.3">
      <c r="C74" s="155" t="s">
        <v>21</v>
      </c>
      <c r="D74" s="154" t="s">
        <v>22</v>
      </c>
      <c r="E74" s="153" t="str">
        <f>$E$16</f>
        <v>2029/30 baseline</v>
      </c>
      <c r="F74" s="153" t="str">
        <f>$F$16</f>
        <v>2029/30 CMP423</v>
      </c>
      <c r="G74" s="153" t="str">
        <f>$G$16</f>
        <v>2029/30 CMP423 &amp; CMP444</v>
      </c>
    </row>
    <row r="75" spans="2:7" x14ac:dyDescent="0.25">
      <c r="C75" s="152">
        <v>1</v>
      </c>
      <c r="D75" s="151" t="s">
        <v>66</v>
      </c>
      <c r="E75" s="150">
        <v>2.704088</v>
      </c>
      <c r="F75" s="149">
        <v>0.46139799999999997</v>
      </c>
      <c r="G75" s="149">
        <v>0.46139799999999997</v>
      </c>
    </row>
    <row r="76" spans="2:7" x14ac:dyDescent="0.25">
      <c r="C76" s="91">
        <v>2</v>
      </c>
      <c r="D76" s="90" t="s">
        <v>67</v>
      </c>
      <c r="E76" s="89">
        <v>3.145057</v>
      </c>
      <c r="F76" s="88">
        <v>0.90164900000000003</v>
      </c>
      <c r="G76" s="88">
        <v>0.90164900000000003</v>
      </c>
    </row>
    <row r="77" spans="2:7" x14ac:dyDescent="0.25">
      <c r="C77" s="91">
        <v>3</v>
      </c>
      <c r="D77" s="90" t="s">
        <v>68</v>
      </c>
      <c r="E77" s="89">
        <v>3.1741459999999999</v>
      </c>
      <c r="F77" s="88">
        <v>0.94829200000000002</v>
      </c>
      <c r="G77" s="88">
        <v>0.94829200000000002</v>
      </c>
    </row>
    <row r="78" spans="2:7" x14ac:dyDescent="0.25">
      <c r="C78" s="91">
        <v>4</v>
      </c>
      <c r="D78" s="90" t="s">
        <v>69</v>
      </c>
      <c r="E78" s="89">
        <v>3.0956730000000001</v>
      </c>
      <c r="F78" s="88">
        <v>0.85226500000000005</v>
      </c>
      <c r="G78" s="88">
        <v>0.85226500000000005</v>
      </c>
    </row>
    <row r="79" spans="2:7" x14ac:dyDescent="0.25">
      <c r="C79" s="91">
        <v>5</v>
      </c>
      <c r="D79" s="90" t="s">
        <v>70</v>
      </c>
      <c r="E79" s="89">
        <v>3.756904</v>
      </c>
      <c r="F79" s="88">
        <v>1.513496</v>
      </c>
      <c r="G79" s="88">
        <v>1.513496</v>
      </c>
    </row>
    <row r="80" spans="2:7" x14ac:dyDescent="0.25">
      <c r="C80" s="91">
        <v>6</v>
      </c>
      <c r="D80" s="90" t="s">
        <v>71</v>
      </c>
      <c r="E80" s="89">
        <v>4.7620399999999998</v>
      </c>
      <c r="F80" s="88">
        <v>2.5187330000000001</v>
      </c>
      <c r="G80" s="88">
        <v>2.5187330000000001</v>
      </c>
    </row>
    <row r="81" spans="3:7" x14ac:dyDescent="0.25">
      <c r="C81" s="91">
        <v>7</v>
      </c>
      <c r="D81" s="90" t="s">
        <v>72</v>
      </c>
      <c r="E81" s="89">
        <v>3.1130140000000002</v>
      </c>
      <c r="F81" s="88">
        <v>0.86968299999999998</v>
      </c>
      <c r="G81" s="88">
        <v>0.86968299999999998</v>
      </c>
    </row>
    <row r="82" spans="3:7" x14ac:dyDescent="0.25">
      <c r="C82" s="91">
        <v>8</v>
      </c>
      <c r="D82" s="90" t="s">
        <v>73</v>
      </c>
      <c r="E82" s="89">
        <v>3.576953</v>
      </c>
      <c r="F82" s="88">
        <v>1.3421350000000001</v>
      </c>
      <c r="G82" s="88">
        <v>1.3421350000000001</v>
      </c>
    </row>
    <row r="83" spans="3:7" x14ac:dyDescent="0.25">
      <c r="C83" s="91">
        <v>9</v>
      </c>
      <c r="D83" s="90" t="s">
        <v>74</v>
      </c>
      <c r="E83" s="89">
        <v>2.0293800000000002</v>
      </c>
      <c r="F83" s="88">
        <v>-0.21382100000000001</v>
      </c>
      <c r="G83" s="88">
        <v>-0.21382100000000001</v>
      </c>
    </row>
    <row r="84" spans="3:7" x14ac:dyDescent="0.25">
      <c r="C84" s="91">
        <v>10</v>
      </c>
      <c r="D84" s="90" t="s">
        <v>112</v>
      </c>
      <c r="E84" s="89">
        <v>1.7725869999999999</v>
      </c>
      <c r="F84" s="88">
        <v>-0.47053699999999998</v>
      </c>
      <c r="G84" s="88">
        <v>-0.47053699999999998</v>
      </c>
    </row>
    <row r="85" spans="3:7" x14ac:dyDescent="0.25">
      <c r="C85" s="91">
        <v>11</v>
      </c>
      <c r="D85" s="90" t="s">
        <v>76</v>
      </c>
      <c r="E85" s="89">
        <v>1.9038390000000001</v>
      </c>
      <c r="F85" s="88">
        <v>-0.33956900000000001</v>
      </c>
      <c r="G85" s="88">
        <v>-0.33956900000000001</v>
      </c>
    </row>
    <row r="86" spans="3:7" x14ac:dyDescent="0.25">
      <c r="C86" s="91">
        <v>12</v>
      </c>
      <c r="D86" s="90" t="s">
        <v>77</v>
      </c>
      <c r="E86" s="89">
        <v>0.99573800000000001</v>
      </c>
      <c r="F86" s="88">
        <v>-1.2476700000000001</v>
      </c>
      <c r="G86" s="88">
        <v>-1.2476700000000001</v>
      </c>
    </row>
    <row r="87" spans="3:7" x14ac:dyDescent="0.25">
      <c r="C87" s="91">
        <v>13</v>
      </c>
      <c r="D87" s="90" t="s">
        <v>78</v>
      </c>
      <c r="E87" s="89">
        <v>2.647564</v>
      </c>
      <c r="F87" s="88">
        <v>0.40415600000000002</v>
      </c>
      <c r="G87" s="88">
        <v>0.40415600000000002</v>
      </c>
    </row>
    <row r="88" spans="3:7" x14ac:dyDescent="0.25">
      <c r="C88" s="91">
        <v>14</v>
      </c>
      <c r="D88" s="90" t="s">
        <v>79</v>
      </c>
      <c r="E88" s="89">
        <v>0.26472800000000002</v>
      </c>
      <c r="F88" s="88">
        <v>-1.97868</v>
      </c>
      <c r="G88" s="88">
        <v>-1.43</v>
      </c>
    </row>
    <row r="89" spans="3:7" x14ac:dyDescent="0.25">
      <c r="C89" s="91">
        <v>15</v>
      </c>
      <c r="D89" s="90" t="s">
        <v>80</v>
      </c>
      <c r="E89" s="89">
        <v>3.6201910000000002</v>
      </c>
      <c r="F89" s="88">
        <v>1.377443</v>
      </c>
      <c r="G89" s="88">
        <v>1.377443</v>
      </c>
    </row>
    <row r="90" spans="3:7" x14ac:dyDescent="0.25">
      <c r="C90" s="91">
        <v>16</v>
      </c>
      <c r="D90" s="90" t="s">
        <v>81</v>
      </c>
      <c r="E90" s="89">
        <v>1.5836790000000001</v>
      </c>
      <c r="F90" s="88">
        <v>-0.659663</v>
      </c>
      <c r="G90" s="88">
        <v>-0.659663</v>
      </c>
    </row>
    <row r="91" spans="3:7" x14ac:dyDescent="0.25">
      <c r="C91" s="91">
        <v>17</v>
      </c>
      <c r="D91" s="90" t="s">
        <v>82</v>
      </c>
      <c r="E91" s="89">
        <v>3.0772680000000001</v>
      </c>
      <c r="F91" s="88">
        <v>0.84331400000000001</v>
      </c>
      <c r="G91" s="88">
        <v>0.84331400000000001</v>
      </c>
    </row>
    <row r="92" spans="3:7" x14ac:dyDescent="0.25">
      <c r="C92" s="91">
        <v>18</v>
      </c>
      <c r="D92" s="90" t="s">
        <v>83</v>
      </c>
      <c r="E92" s="89">
        <v>0.45455600000000002</v>
      </c>
      <c r="F92" s="88">
        <v>-1.7888520000000001</v>
      </c>
      <c r="G92" s="88">
        <v>-1.43</v>
      </c>
    </row>
    <row r="93" spans="3:7" x14ac:dyDescent="0.25">
      <c r="C93" s="91">
        <v>19</v>
      </c>
      <c r="D93" s="90" t="s">
        <v>84</v>
      </c>
      <c r="E93" s="89">
        <v>2.316916</v>
      </c>
      <c r="F93" s="88">
        <v>0.14144300000000001</v>
      </c>
      <c r="G93" s="88">
        <v>0.14144300000000001</v>
      </c>
    </row>
    <row r="94" spans="3:7" x14ac:dyDescent="0.25">
      <c r="C94" s="91">
        <v>20</v>
      </c>
      <c r="D94" s="90" t="s">
        <v>85</v>
      </c>
      <c r="E94" s="89">
        <v>10.445186</v>
      </c>
      <c r="F94" s="88">
        <v>8.2017779999999991</v>
      </c>
      <c r="G94" s="88">
        <v>4.76</v>
      </c>
    </row>
    <row r="95" spans="3:7" x14ac:dyDescent="0.25">
      <c r="C95" s="91">
        <v>21</v>
      </c>
      <c r="D95" s="90" t="s">
        <v>86</v>
      </c>
      <c r="E95" s="89">
        <v>6.5691699999999997</v>
      </c>
      <c r="F95" s="88">
        <v>4.3277150000000004</v>
      </c>
      <c r="G95" s="88">
        <v>4.3277150000000004</v>
      </c>
    </row>
    <row r="96" spans="3:7" x14ac:dyDescent="0.25">
      <c r="C96" s="91">
        <v>22</v>
      </c>
      <c r="D96" s="90" t="s">
        <v>87</v>
      </c>
      <c r="E96" s="89">
        <v>4.5322279999999999</v>
      </c>
      <c r="F96" s="88">
        <v>2.2888199999999999</v>
      </c>
      <c r="G96" s="88">
        <v>2.2888199999999999</v>
      </c>
    </row>
    <row r="97" spans="2:7" x14ac:dyDescent="0.25">
      <c r="C97" s="91">
        <v>23</v>
      </c>
      <c r="D97" s="90" t="s">
        <v>88</v>
      </c>
      <c r="E97" s="89">
        <v>-4.4588400000000004</v>
      </c>
      <c r="F97" s="88">
        <v>-6.702248</v>
      </c>
      <c r="G97" s="88">
        <v>-1.43</v>
      </c>
    </row>
    <row r="98" spans="2:7" x14ac:dyDescent="0.25">
      <c r="C98" s="91">
        <v>24</v>
      </c>
      <c r="D98" s="90" t="s">
        <v>89</v>
      </c>
      <c r="E98" s="89">
        <v>-2.2915420000000002</v>
      </c>
      <c r="F98" s="88">
        <v>-4.5330159999999999</v>
      </c>
      <c r="G98" s="88">
        <v>-1.43</v>
      </c>
    </row>
    <row r="99" spans="2:7" x14ac:dyDescent="0.25">
      <c r="C99" s="91">
        <v>25</v>
      </c>
      <c r="D99" s="90" t="s">
        <v>90</v>
      </c>
      <c r="E99" s="89">
        <v>-0.28825899999999999</v>
      </c>
      <c r="F99" s="88">
        <v>-2.5316670000000001</v>
      </c>
      <c r="G99" s="88">
        <v>-1.43</v>
      </c>
    </row>
    <row r="100" spans="2:7" x14ac:dyDescent="0.25">
      <c r="C100" s="91">
        <v>26</v>
      </c>
      <c r="D100" s="90" t="s">
        <v>91</v>
      </c>
      <c r="E100" s="89">
        <v>2.7098810000000002</v>
      </c>
      <c r="F100" s="88">
        <v>0.46763100000000002</v>
      </c>
      <c r="G100" s="88">
        <v>0.46763100000000002</v>
      </c>
    </row>
    <row r="101" spans="2:7" ht="15.75" thickBot="1" x14ac:dyDescent="0.3">
      <c r="C101" s="87">
        <v>27</v>
      </c>
      <c r="D101" s="86" t="s">
        <v>92</v>
      </c>
      <c r="E101" s="85">
        <v>3.3754080000000002</v>
      </c>
      <c r="F101" s="84">
        <v>1.137068</v>
      </c>
      <c r="G101" s="84">
        <v>1.137068</v>
      </c>
    </row>
    <row r="102" spans="2:7" ht="15.75" thickBot="1" x14ac:dyDescent="0.3"/>
    <row r="103" spans="2:7" ht="30.75" thickBot="1" x14ac:dyDescent="0.3">
      <c r="B103" s="148" t="s">
        <v>93</v>
      </c>
    </row>
    <row r="104" spans="2:7" ht="30.75" thickBot="1" x14ac:dyDescent="0.3">
      <c r="C104" s="147" t="s">
        <v>21</v>
      </c>
      <c r="D104" s="146" t="s">
        <v>22</v>
      </c>
      <c r="E104" s="145" t="str">
        <f>$E$16</f>
        <v>2029/30 baseline</v>
      </c>
      <c r="F104" s="145" t="str">
        <f>$F$16</f>
        <v>2029/30 CMP423</v>
      </c>
      <c r="G104" s="145" t="str">
        <f>$G$16</f>
        <v>2029/30 CMP423 &amp; CMP444</v>
      </c>
    </row>
    <row r="105" spans="2:7" x14ac:dyDescent="0.25">
      <c r="C105" s="144">
        <v>1</v>
      </c>
      <c r="D105" s="143" t="s">
        <v>66</v>
      </c>
      <c r="E105" s="142">
        <v>39.463591999999998</v>
      </c>
      <c r="F105" s="141">
        <v>29.565836999999998</v>
      </c>
      <c r="G105" s="141">
        <v>23.24</v>
      </c>
    </row>
    <row r="106" spans="2:7" x14ac:dyDescent="0.25">
      <c r="C106" s="91">
        <v>2</v>
      </c>
      <c r="D106" s="90" t="s">
        <v>67</v>
      </c>
      <c r="E106" s="89">
        <v>18.335944999999999</v>
      </c>
      <c r="F106" s="88">
        <v>8.4362349999999999</v>
      </c>
      <c r="G106" s="88">
        <v>8.4362349999999999</v>
      </c>
    </row>
    <row r="107" spans="2:7" x14ac:dyDescent="0.25">
      <c r="C107" s="91">
        <v>3</v>
      </c>
      <c r="D107" s="90" t="s">
        <v>68</v>
      </c>
      <c r="E107" s="89">
        <v>31.783283000000001</v>
      </c>
      <c r="F107" s="88">
        <v>21.885384999999999</v>
      </c>
      <c r="G107" s="88">
        <v>21.885384999999999</v>
      </c>
    </row>
    <row r="108" spans="2:7" x14ac:dyDescent="0.25">
      <c r="C108" s="91">
        <v>4</v>
      </c>
      <c r="D108" s="90" t="s">
        <v>69</v>
      </c>
      <c r="E108" s="89">
        <v>31.783283000000001</v>
      </c>
      <c r="F108" s="88">
        <v>21.885384999999999</v>
      </c>
      <c r="G108" s="88">
        <v>21.885384999999999</v>
      </c>
    </row>
    <row r="109" spans="2:7" x14ac:dyDescent="0.25">
      <c r="C109" s="91">
        <v>5</v>
      </c>
      <c r="D109" s="90" t="s">
        <v>70</v>
      </c>
      <c r="E109" s="89">
        <v>27.316862</v>
      </c>
      <c r="F109" s="88">
        <v>17.418790999999999</v>
      </c>
      <c r="G109" s="88">
        <v>17.418790999999999</v>
      </c>
    </row>
    <row r="110" spans="2:7" x14ac:dyDescent="0.25">
      <c r="C110" s="91">
        <v>6</v>
      </c>
      <c r="D110" s="90" t="s">
        <v>71</v>
      </c>
      <c r="E110" s="89">
        <v>26.540472999999999</v>
      </c>
      <c r="F110" s="88">
        <v>16.641801999999998</v>
      </c>
      <c r="G110" s="88">
        <v>16.641801999999998</v>
      </c>
    </row>
    <row r="111" spans="2:7" x14ac:dyDescent="0.25">
      <c r="C111" s="91">
        <v>7</v>
      </c>
      <c r="D111" s="90" t="s">
        <v>72</v>
      </c>
      <c r="E111" s="89">
        <v>24.123403</v>
      </c>
      <c r="F111" s="88">
        <v>14.224733000000001</v>
      </c>
      <c r="G111" s="88">
        <v>14.224733000000001</v>
      </c>
    </row>
    <row r="112" spans="2:7" x14ac:dyDescent="0.25">
      <c r="C112" s="91">
        <v>8</v>
      </c>
      <c r="D112" s="90" t="s">
        <v>73</v>
      </c>
      <c r="E112" s="89">
        <v>24.123403</v>
      </c>
      <c r="F112" s="88">
        <v>14.224733000000001</v>
      </c>
      <c r="G112" s="88">
        <v>14.224733000000001</v>
      </c>
    </row>
    <row r="113" spans="3:7" x14ac:dyDescent="0.25">
      <c r="C113" s="91">
        <v>9</v>
      </c>
      <c r="D113" s="90" t="s">
        <v>74</v>
      </c>
      <c r="E113" s="89">
        <v>23.516178</v>
      </c>
      <c r="F113" s="88">
        <v>13.618845</v>
      </c>
      <c r="G113" s="88">
        <v>13.618845</v>
      </c>
    </row>
    <row r="114" spans="3:7" x14ac:dyDescent="0.25">
      <c r="C114" s="91">
        <v>10</v>
      </c>
      <c r="D114" s="90" t="s">
        <v>112</v>
      </c>
      <c r="E114" s="89">
        <v>22.281068999999999</v>
      </c>
      <c r="F114" s="88">
        <v>12.388899</v>
      </c>
      <c r="G114" s="88">
        <v>12.388899</v>
      </c>
    </row>
    <row r="115" spans="3:7" x14ac:dyDescent="0.25">
      <c r="C115" s="91">
        <v>11</v>
      </c>
      <c r="D115" s="90" t="s">
        <v>76</v>
      </c>
      <c r="E115" s="89">
        <v>22.281068999999999</v>
      </c>
      <c r="F115" s="88">
        <v>12.388899</v>
      </c>
      <c r="G115" s="88">
        <v>12.388899</v>
      </c>
    </row>
    <row r="116" spans="3:7" x14ac:dyDescent="0.25">
      <c r="C116" s="91">
        <v>12</v>
      </c>
      <c r="D116" s="90" t="s">
        <v>77</v>
      </c>
      <c r="E116" s="89">
        <v>15.858383999999999</v>
      </c>
      <c r="F116" s="88">
        <v>5.9624620000000004</v>
      </c>
      <c r="G116" s="88">
        <v>5.9624620000000004</v>
      </c>
    </row>
    <row r="117" spans="3:7" x14ac:dyDescent="0.25">
      <c r="C117" s="91">
        <v>13</v>
      </c>
      <c r="D117" s="90" t="s">
        <v>78</v>
      </c>
      <c r="E117" s="89">
        <v>7.8609600000000004</v>
      </c>
      <c r="F117" s="88">
        <v>-3.8744130000000001</v>
      </c>
      <c r="G117" s="88">
        <v>-3.8744130000000001</v>
      </c>
    </row>
    <row r="118" spans="3:7" x14ac:dyDescent="0.25">
      <c r="C118" s="91">
        <v>14</v>
      </c>
      <c r="D118" s="90" t="s">
        <v>79</v>
      </c>
      <c r="E118" s="89">
        <v>7.8609600000000004</v>
      </c>
      <c r="F118" s="88">
        <v>-3.8744130000000001</v>
      </c>
      <c r="G118" s="88">
        <v>-3.8744130000000001</v>
      </c>
    </row>
    <row r="119" spans="3:7" x14ac:dyDescent="0.25">
      <c r="C119" s="91">
        <v>15</v>
      </c>
      <c r="D119" s="90" t="s">
        <v>80</v>
      </c>
      <c r="E119" s="89">
        <v>2.4996659999999999</v>
      </c>
      <c r="F119" s="88">
        <v>-12.920052999999999</v>
      </c>
      <c r="G119" s="88">
        <v>-7.42</v>
      </c>
    </row>
    <row r="120" spans="3:7" x14ac:dyDescent="0.25">
      <c r="C120" s="91">
        <v>16</v>
      </c>
      <c r="D120" s="90" t="s">
        <v>81</v>
      </c>
      <c r="E120" s="89">
        <v>1.8418000000000001</v>
      </c>
      <c r="F120" s="88">
        <v>-13.705416</v>
      </c>
      <c r="G120" s="88">
        <v>-7.42</v>
      </c>
    </row>
    <row r="121" spans="3:7" x14ac:dyDescent="0.25">
      <c r="C121" s="91">
        <v>17</v>
      </c>
      <c r="D121" s="90" t="s">
        <v>82</v>
      </c>
      <c r="E121" s="89">
        <v>-1.9343349999999999</v>
      </c>
      <c r="F121" s="88">
        <v>-17.481483000000001</v>
      </c>
      <c r="G121" s="88">
        <v>-7.42</v>
      </c>
    </row>
    <row r="122" spans="3:7" x14ac:dyDescent="0.25">
      <c r="C122" s="91">
        <v>18</v>
      </c>
      <c r="D122" s="90" t="s">
        <v>83</v>
      </c>
      <c r="E122" s="89">
        <v>-0.95878799999999997</v>
      </c>
      <c r="F122" s="88">
        <v>-16.506004000000001</v>
      </c>
      <c r="G122" s="88">
        <v>-7.42</v>
      </c>
    </row>
    <row r="123" spans="3:7" x14ac:dyDescent="0.25">
      <c r="C123" s="91">
        <v>19</v>
      </c>
      <c r="D123" s="90" t="s">
        <v>84</v>
      </c>
      <c r="E123" s="89">
        <v>2.746105</v>
      </c>
      <c r="F123" s="88">
        <v>-12.801085</v>
      </c>
      <c r="G123" s="88">
        <v>-7.42</v>
      </c>
    </row>
    <row r="124" spans="3:7" x14ac:dyDescent="0.25">
      <c r="C124" s="91">
        <v>20</v>
      </c>
      <c r="D124" s="90" t="s">
        <v>85</v>
      </c>
      <c r="E124" s="89">
        <v>-9.6853119999999997</v>
      </c>
      <c r="F124" s="88">
        <v>-25.232527999999999</v>
      </c>
      <c r="G124" s="88">
        <v>-7.42</v>
      </c>
    </row>
    <row r="125" spans="3:7" x14ac:dyDescent="0.25">
      <c r="C125" s="91">
        <v>21</v>
      </c>
      <c r="D125" s="90" t="s">
        <v>86</v>
      </c>
      <c r="E125" s="89">
        <v>-9.4754050000000003</v>
      </c>
      <c r="F125" s="88">
        <v>-25.022621000000001</v>
      </c>
      <c r="G125" s="88">
        <v>-7.42</v>
      </c>
    </row>
    <row r="126" spans="3:7" x14ac:dyDescent="0.25">
      <c r="C126" s="91">
        <v>22</v>
      </c>
      <c r="D126" s="90" t="s">
        <v>87</v>
      </c>
      <c r="E126" s="89">
        <v>-8.2885E-2</v>
      </c>
      <c r="F126" s="88">
        <v>-15.62677</v>
      </c>
      <c r="G126" s="88">
        <v>-7.42</v>
      </c>
    </row>
    <row r="127" spans="3:7" x14ac:dyDescent="0.25">
      <c r="C127" s="91">
        <v>23</v>
      </c>
      <c r="D127" s="90" t="s">
        <v>88</v>
      </c>
      <c r="E127" s="89">
        <v>-8.2885E-2</v>
      </c>
      <c r="F127" s="88">
        <v>-15.62677</v>
      </c>
      <c r="G127" s="88">
        <v>-7.42</v>
      </c>
    </row>
    <row r="128" spans="3:7" x14ac:dyDescent="0.25">
      <c r="C128" s="91">
        <v>24</v>
      </c>
      <c r="D128" s="90" t="s">
        <v>89</v>
      </c>
      <c r="E128" s="89">
        <v>-8.2885E-2</v>
      </c>
      <c r="F128" s="88">
        <v>-15.62677</v>
      </c>
      <c r="G128" s="88">
        <v>-7.42</v>
      </c>
    </row>
    <row r="129" spans="2:7" x14ac:dyDescent="0.25">
      <c r="C129" s="91">
        <v>25</v>
      </c>
      <c r="D129" s="90" t="s">
        <v>90</v>
      </c>
      <c r="E129" s="89">
        <v>-6.3620159999999997</v>
      </c>
      <c r="F129" s="88">
        <v>-21.909231999999999</v>
      </c>
      <c r="G129" s="88">
        <v>-7.42</v>
      </c>
    </row>
    <row r="130" spans="2:7" x14ac:dyDescent="0.25">
      <c r="C130" s="91">
        <v>26</v>
      </c>
      <c r="D130" s="90" t="s">
        <v>91</v>
      </c>
      <c r="E130" s="89">
        <v>-5.8908699999999996</v>
      </c>
      <c r="F130" s="88">
        <v>-21.438085999999998</v>
      </c>
      <c r="G130" s="88">
        <v>-7.42</v>
      </c>
    </row>
    <row r="131" spans="2:7" ht="15.75" thickBot="1" x14ac:dyDescent="0.3">
      <c r="C131" s="87">
        <v>27</v>
      </c>
      <c r="D131" s="86" t="s">
        <v>92</v>
      </c>
      <c r="E131" s="85">
        <v>-9.5968889999999991</v>
      </c>
      <c r="F131" s="84">
        <v>-25.143749</v>
      </c>
      <c r="G131" s="84">
        <v>-7.42</v>
      </c>
    </row>
    <row r="132" spans="2:7" ht="15.75" thickBot="1" x14ac:dyDescent="0.3"/>
    <row r="133" spans="2:7" ht="30.75" thickBot="1" x14ac:dyDescent="0.3">
      <c r="B133" s="140" t="s">
        <v>94</v>
      </c>
    </row>
    <row r="134" spans="2:7" ht="30.75" thickBot="1" x14ac:dyDescent="0.3">
      <c r="C134" s="139" t="s">
        <v>21</v>
      </c>
      <c r="D134" s="138" t="s">
        <v>22</v>
      </c>
      <c r="E134" s="137" t="str">
        <f>$E$16</f>
        <v>2029/30 baseline</v>
      </c>
      <c r="F134" s="137" t="str">
        <f>$F$16</f>
        <v>2029/30 CMP423</v>
      </c>
      <c r="G134" s="137" t="str">
        <f>$G$16</f>
        <v>2029/30 CMP423 &amp; CMP444</v>
      </c>
    </row>
    <row r="135" spans="2:7" x14ac:dyDescent="0.25">
      <c r="C135" s="136">
        <v>1</v>
      </c>
      <c r="D135" s="135" t="s">
        <v>66</v>
      </c>
      <c r="E135" s="134">
        <v>34.670938</v>
      </c>
      <c r="F135" s="133">
        <v>29.023436</v>
      </c>
      <c r="G135" s="133">
        <v>21.22</v>
      </c>
    </row>
    <row r="136" spans="2:7" x14ac:dyDescent="0.25">
      <c r="C136" s="91">
        <v>2</v>
      </c>
      <c r="D136" s="90" t="s">
        <v>67</v>
      </c>
      <c r="E136" s="89">
        <v>34.670938</v>
      </c>
      <c r="F136" s="88">
        <v>29.023436</v>
      </c>
      <c r="G136" s="88">
        <v>21.22</v>
      </c>
    </row>
    <row r="137" spans="2:7" x14ac:dyDescent="0.25">
      <c r="C137" s="91">
        <v>3</v>
      </c>
      <c r="D137" s="90" t="s">
        <v>68</v>
      </c>
      <c r="E137" s="89">
        <v>25.675022999999999</v>
      </c>
      <c r="F137" s="88">
        <v>20.027353000000002</v>
      </c>
      <c r="G137" s="88">
        <v>20.027353000000002</v>
      </c>
    </row>
    <row r="138" spans="2:7" x14ac:dyDescent="0.25">
      <c r="C138" s="91">
        <v>4</v>
      </c>
      <c r="D138" s="90" t="s">
        <v>69</v>
      </c>
      <c r="E138" s="89">
        <v>34.574100999999999</v>
      </c>
      <c r="F138" s="88">
        <v>28.929145999999999</v>
      </c>
      <c r="G138" s="88">
        <v>21.22</v>
      </c>
    </row>
    <row r="139" spans="2:7" x14ac:dyDescent="0.25">
      <c r="C139" s="91">
        <v>5</v>
      </c>
      <c r="D139" s="90" t="s">
        <v>70</v>
      </c>
      <c r="E139" s="89">
        <v>21.691426</v>
      </c>
      <c r="F139" s="88">
        <v>16.043602</v>
      </c>
      <c r="G139" s="88">
        <v>16.043602</v>
      </c>
    </row>
    <row r="140" spans="2:7" x14ac:dyDescent="0.25">
      <c r="C140" s="91">
        <v>6</v>
      </c>
      <c r="D140" s="90" t="s">
        <v>71</v>
      </c>
      <c r="E140" s="89">
        <v>20.757273999999999</v>
      </c>
      <c r="F140" s="88">
        <v>15.108729</v>
      </c>
      <c r="G140" s="88">
        <v>15.108729</v>
      </c>
    </row>
    <row r="141" spans="2:7" x14ac:dyDescent="0.25">
      <c r="C141" s="91">
        <v>7</v>
      </c>
      <c r="D141" s="90" t="s">
        <v>72</v>
      </c>
      <c r="E141" s="89">
        <v>26.030377000000001</v>
      </c>
      <c r="F141" s="88">
        <v>20.391846999999999</v>
      </c>
      <c r="G141" s="88">
        <v>20.391846999999999</v>
      </c>
    </row>
    <row r="142" spans="2:7" x14ac:dyDescent="0.25">
      <c r="C142" s="91">
        <v>8</v>
      </c>
      <c r="D142" s="90" t="s">
        <v>73</v>
      </c>
      <c r="E142" s="89">
        <v>17.819707000000001</v>
      </c>
      <c r="F142" s="88">
        <v>12.171162000000001</v>
      </c>
      <c r="G142" s="88">
        <v>12.171162000000001</v>
      </c>
    </row>
    <row r="143" spans="2:7" x14ac:dyDescent="0.25">
      <c r="C143" s="91">
        <v>9</v>
      </c>
      <c r="D143" s="90" t="s">
        <v>74</v>
      </c>
      <c r="E143" s="89">
        <v>17.307168000000001</v>
      </c>
      <c r="F143" s="88">
        <v>11.659751999999999</v>
      </c>
      <c r="G143" s="88">
        <v>11.659751999999999</v>
      </c>
    </row>
    <row r="144" spans="2:7" x14ac:dyDescent="0.25">
      <c r="C144" s="91">
        <v>10</v>
      </c>
      <c r="D144" s="90" t="s">
        <v>112</v>
      </c>
      <c r="E144" s="89">
        <v>16.651139000000001</v>
      </c>
      <c r="F144" s="88">
        <v>11.006466</v>
      </c>
      <c r="G144" s="88">
        <v>11.006466</v>
      </c>
    </row>
    <row r="145" spans="3:7" x14ac:dyDescent="0.25">
      <c r="C145" s="91">
        <v>11</v>
      </c>
      <c r="D145" s="90" t="s">
        <v>76</v>
      </c>
      <c r="E145" s="89">
        <v>11.820460000000001</v>
      </c>
      <c r="F145" s="88">
        <v>6.167535</v>
      </c>
      <c r="G145" s="88">
        <v>6.167535</v>
      </c>
    </row>
    <row r="146" spans="3:7" x14ac:dyDescent="0.25">
      <c r="C146" s="91">
        <v>12</v>
      </c>
      <c r="D146" s="90" t="s">
        <v>77</v>
      </c>
      <c r="E146" s="89">
        <v>11.140306000000001</v>
      </c>
      <c r="F146" s="88">
        <v>5.492413</v>
      </c>
      <c r="G146" s="88">
        <v>5.492413</v>
      </c>
    </row>
    <row r="147" spans="3:7" x14ac:dyDescent="0.25">
      <c r="C147" s="91">
        <v>13</v>
      </c>
      <c r="D147" s="90" t="s">
        <v>78</v>
      </c>
      <c r="E147" s="89">
        <v>3.7346689999999998</v>
      </c>
      <c r="F147" s="88">
        <v>-7.7174000000000006E-2</v>
      </c>
      <c r="G147" s="88">
        <v>-0.01</v>
      </c>
    </row>
    <row r="148" spans="3:7" x14ac:dyDescent="0.25">
      <c r="C148" s="91">
        <v>14</v>
      </c>
      <c r="D148" s="90" t="s">
        <v>79</v>
      </c>
      <c r="E148" s="89">
        <v>3.7733569999999999</v>
      </c>
      <c r="F148" s="88">
        <v>0</v>
      </c>
      <c r="G148" s="88">
        <v>0</v>
      </c>
    </row>
    <row r="149" spans="3:7" x14ac:dyDescent="0.25">
      <c r="C149" s="91">
        <v>15</v>
      </c>
      <c r="D149" s="90" t="s">
        <v>80</v>
      </c>
      <c r="E149" s="89">
        <v>0.12748499999999999</v>
      </c>
      <c r="F149" s="88">
        <v>0</v>
      </c>
      <c r="G149" s="88">
        <v>0</v>
      </c>
    </row>
    <row r="150" spans="3:7" x14ac:dyDescent="0.25">
      <c r="C150" s="91">
        <v>16</v>
      </c>
      <c r="D150" s="90" t="s">
        <v>81</v>
      </c>
      <c r="E150" s="89">
        <v>0</v>
      </c>
      <c r="F150" s="88">
        <v>0</v>
      </c>
      <c r="G150" s="88">
        <v>0</v>
      </c>
    </row>
    <row r="151" spans="3:7" x14ac:dyDescent="0.25">
      <c r="C151" s="91">
        <v>17</v>
      </c>
      <c r="D151" s="90" t="s">
        <v>82</v>
      </c>
      <c r="E151" s="89">
        <v>0</v>
      </c>
      <c r="F151" s="88">
        <v>0</v>
      </c>
      <c r="G151" s="88">
        <v>0</v>
      </c>
    </row>
    <row r="152" spans="3:7" x14ac:dyDescent="0.25">
      <c r="C152" s="91">
        <v>18</v>
      </c>
      <c r="D152" s="90" t="s">
        <v>83</v>
      </c>
      <c r="E152" s="89">
        <v>0</v>
      </c>
      <c r="F152" s="88">
        <v>0</v>
      </c>
      <c r="G152" s="88">
        <v>0</v>
      </c>
    </row>
    <row r="153" spans="3:7" x14ac:dyDescent="0.25">
      <c r="C153" s="91">
        <v>19</v>
      </c>
      <c r="D153" s="90" t="s">
        <v>84</v>
      </c>
      <c r="E153" s="89">
        <v>0</v>
      </c>
      <c r="F153" s="88">
        <v>0</v>
      </c>
      <c r="G153" s="88">
        <v>0</v>
      </c>
    </row>
    <row r="154" spans="3:7" x14ac:dyDescent="0.25">
      <c r="C154" s="91">
        <v>20</v>
      </c>
      <c r="D154" s="90" t="s">
        <v>85</v>
      </c>
      <c r="E154" s="89">
        <v>0</v>
      </c>
      <c r="F154" s="88">
        <v>0</v>
      </c>
      <c r="G154" s="88">
        <v>0</v>
      </c>
    </row>
    <row r="155" spans="3:7" x14ac:dyDescent="0.25">
      <c r="C155" s="91">
        <v>21</v>
      </c>
      <c r="D155" s="90" t="s">
        <v>86</v>
      </c>
      <c r="E155" s="89">
        <v>0</v>
      </c>
      <c r="F155" s="88">
        <v>0</v>
      </c>
      <c r="G155" s="88">
        <v>0</v>
      </c>
    </row>
    <row r="156" spans="3:7" x14ac:dyDescent="0.25">
      <c r="C156" s="91">
        <v>22</v>
      </c>
      <c r="D156" s="90" t="s">
        <v>87</v>
      </c>
      <c r="E156" s="89">
        <v>-7.5827970000000002</v>
      </c>
      <c r="F156" s="88">
        <v>-7.5861289999999997</v>
      </c>
      <c r="G156" s="88">
        <v>-0.01</v>
      </c>
    </row>
    <row r="157" spans="3:7" x14ac:dyDescent="0.25">
      <c r="C157" s="91">
        <v>23</v>
      </c>
      <c r="D157" s="90" t="s">
        <v>88</v>
      </c>
      <c r="E157" s="89">
        <v>-3.5759069999999999</v>
      </c>
      <c r="F157" s="88">
        <v>-3.5792389999999998</v>
      </c>
      <c r="G157" s="88">
        <v>-0.01</v>
      </c>
    </row>
    <row r="158" spans="3:7" x14ac:dyDescent="0.25">
      <c r="C158" s="91">
        <v>24</v>
      </c>
      <c r="D158" s="90" t="s">
        <v>89</v>
      </c>
      <c r="E158" s="89">
        <v>0</v>
      </c>
      <c r="F158" s="88">
        <v>0</v>
      </c>
      <c r="G158" s="88">
        <v>0</v>
      </c>
    </row>
    <row r="159" spans="3:7" x14ac:dyDescent="0.25">
      <c r="C159" s="91">
        <v>25</v>
      </c>
      <c r="D159" s="90" t="s">
        <v>90</v>
      </c>
      <c r="E159" s="89">
        <v>0</v>
      </c>
      <c r="F159" s="88">
        <v>0</v>
      </c>
      <c r="G159" s="88">
        <v>0</v>
      </c>
    </row>
    <row r="160" spans="3:7" x14ac:dyDescent="0.25">
      <c r="C160" s="91">
        <v>26</v>
      </c>
      <c r="D160" s="90" t="s">
        <v>91</v>
      </c>
      <c r="E160" s="89">
        <v>0</v>
      </c>
      <c r="F160" s="88">
        <v>0</v>
      </c>
      <c r="G160" s="88">
        <v>0</v>
      </c>
    </row>
    <row r="161" spans="2:7" ht="15.75" thickBot="1" x14ac:dyDescent="0.3">
      <c r="C161" s="87">
        <v>27</v>
      </c>
      <c r="D161" s="86" t="s">
        <v>92</v>
      </c>
      <c r="E161" s="85">
        <v>0</v>
      </c>
      <c r="F161" s="84">
        <v>0</v>
      </c>
      <c r="G161" s="84">
        <v>0</v>
      </c>
    </row>
    <row r="162" spans="2:7" ht="115.15" customHeight="1" thickBot="1" x14ac:dyDescent="0.3"/>
    <row r="163" spans="2:7" ht="45.75" thickBot="1" x14ac:dyDescent="0.3">
      <c r="B163" s="132" t="s">
        <v>115</v>
      </c>
    </row>
    <row r="164" spans="2:7" ht="30.75" thickBot="1" x14ac:dyDescent="0.3">
      <c r="D164" s="131" t="s">
        <v>22</v>
      </c>
      <c r="E164" s="130" t="str">
        <f>$E$16</f>
        <v>2029/30 baseline</v>
      </c>
      <c r="F164" s="130" t="str">
        <f>$F$16</f>
        <v>2029/30 CMP423</v>
      </c>
      <c r="G164" s="130" t="str">
        <f>$G$16</f>
        <v>2029/30 CMP423 &amp; CMP444</v>
      </c>
    </row>
    <row r="165" spans="2:7" x14ac:dyDescent="0.25">
      <c r="D165" s="129" t="s">
        <v>114</v>
      </c>
      <c r="E165" s="128">
        <v>-4.3789461195667867</v>
      </c>
      <c r="F165" s="128">
        <v>0</v>
      </c>
      <c r="G165" s="128">
        <v>0</v>
      </c>
    </row>
    <row r="166" spans="2:7" ht="79.900000000000006" customHeight="1" thickBot="1" x14ac:dyDescent="0.3"/>
    <row r="167" spans="2:7" ht="15.75" thickBot="1" x14ac:dyDescent="0.3">
      <c r="B167" s="126" t="s">
        <v>98</v>
      </c>
    </row>
    <row r="168" spans="2:7" ht="15.75" thickBot="1" x14ac:dyDescent="0.3">
      <c r="B168" s="127">
        <v>0.4</v>
      </c>
    </row>
    <row r="169" spans="2:7" ht="30.75" thickBot="1" x14ac:dyDescent="0.3">
      <c r="B169" s="126" t="str">
        <f>B168*100&amp;"% Conventional carbon"</f>
        <v>40% Conventional carbon</v>
      </c>
    </row>
    <row r="170" spans="2:7" ht="30.75" thickBot="1" x14ac:dyDescent="0.3">
      <c r="C170" s="125" t="s">
        <v>21</v>
      </c>
      <c r="D170" s="124" t="s">
        <v>22</v>
      </c>
      <c r="E170" s="123" t="str">
        <f>$E$16</f>
        <v>2029/30 baseline</v>
      </c>
      <c r="F170" s="123" t="str">
        <f>$F$16</f>
        <v>2029/30 CMP423</v>
      </c>
      <c r="G170" s="123" t="str">
        <f>$G$16</f>
        <v>2029/30 CMP423 &amp; CMP444</v>
      </c>
    </row>
    <row r="171" spans="2:7" x14ac:dyDescent="0.25">
      <c r="C171" s="122">
        <v>1</v>
      </c>
      <c r="D171" s="121" t="s">
        <v>66</v>
      </c>
      <c r="E171" s="120">
        <f>E75+$B$168*(E105+E135)+E$165</f>
        <v>27.978953880433213</v>
      </c>
      <c r="F171" s="119">
        <f>F75+$B$168*(F105+F135)+F$165</f>
        <v>23.897107200000001</v>
      </c>
      <c r="G171" s="119">
        <f>G75+$B$168*(G105+G135)+G$165</f>
        <v>18.245397999999998</v>
      </c>
    </row>
    <row r="172" spans="2:7" x14ac:dyDescent="0.25">
      <c r="C172" s="91">
        <v>2</v>
      </c>
      <c r="D172" s="90" t="s">
        <v>67</v>
      </c>
      <c r="E172" s="89">
        <f>E76+$B$168*(E106+E136)+E$165</f>
        <v>19.968864080433217</v>
      </c>
      <c r="F172" s="88">
        <f>F76+$B$168*(F106+F136)+F$165</f>
        <v>15.885517400000001</v>
      </c>
      <c r="G172" s="88">
        <f>G76+$B$168*(G106+G136)+G$165</f>
        <v>12.764143000000001</v>
      </c>
    </row>
    <row r="173" spans="2:7" x14ac:dyDescent="0.25">
      <c r="C173" s="91">
        <v>3</v>
      </c>
      <c r="D173" s="90" t="s">
        <v>68</v>
      </c>
      <c r="E173" s="89">
        <f>E77+$B$168*(E107+E137)+E$165</f>
        <v>21.778522280433215</v>
      </c>
      <c r="F173" s="88">
        <f>F77+$B$168*(F107+F137)+F$165</f>
        <v>17.7133872</v>
      </c>
      <c r="G173" s="88">
        <f>G77+$B$168*(G107+G137)+G$165</f>
        <v>17.7133872</v>
      </c>
    </row>
    <row r="174" spans="2:7" x14ac:dyDescent="0.25">
      <c r="C174" s="91">
        <v>4</v>
      </c>
      <c r="D174" s="90" t="s">
        <v>69</v>
      </c>
      <c r="E174" s="89">
        <f>E78+$B$168*(E108+E138)+E$165</f>
        <v>25.259680480433214</v>
      </c>
      <c r="F174" s="88">
        <f>F78+$B$168*(F108+F138)+F$165</f>
        <v>21.178077400000003</v>
      </c>
      <c r="G174" s="88">
        <f>G78+$B$168*(G108+G138)+G$165</f>
        <v>18.094418999999998</v>
      </c>
    </row>
    <row r="175" spans="2:7" x14ac:dyDescent="0.25">
      <c r="C175" s="91">
        <v>5</v>
      </c>
      <c r="D175" s="90" t="s">
        <v>70</v>
      </c>
      <c r="E175" s="89">
        <f>E79+$B$168*(E109+E139)+E$165</f>
        <v>18.981273080433212</v>
      </c>
      <c r="F175" s="88">
        <f>F79+$B$168*(F109+F139)+F$165</f>
        <v>14.898453200000001</v>
      </c>
      <c r="G175" s="88">
        <f>G79+$B$168*(G109+G139)+G$165</f>
        <v>14.898453200000001</v>
      </c>
    </row>
    <row r="176" spans="2:7" x14ac:dyDescent="0.25">
      <c r="C176" s="91">
        <v>6</v>
      </c>
      <c r="D176" s="90" t="s">
        <v>71</v>
      </c>
      <c r="E176" s="89">
        <f>E80+$B$168*(E110+E140)+E$165</f>
        <v>19.302192680433212</v>
      </c>
      <c r="F176" s="88">
        <f>F80+$B$168*(F110+F140)+F$165</f>
        <v>15.218945399999999</v>
      </c>
      <c r="G176" s="88">
        <f>G80+$B$168*(G110+G140)+G$165</f>
        <v>15.218945399999999</v>
      </c>
    </row>
    <row r="177" spans="3:7" x14ac:dyDescent="0.25">
      <c r="C177" s="91">
        <v>7</v>
      </c>
      <c r="D177" s="90" t="s">
        <v>72</v>
      </c>
      <c r="E177" s="89">
        <f>E81+$B$168*(E111+E141)+E$165</f>
        <v>18.795579880433213</v>
      </c>
      <c r="F177" s="88">
        <f>F81+$B$168*(F111+F141)+F$165</f>
        <v>14.716315</v>
      </c>
      <c r="G177" s="88">
        <f>G81+$B$168*(G111+G141)+G$165</f>
        <v>14.716315</v>
      </c>
    </row>
    <row r="178" spans="3:7" x14ac:dyDescent="0.25">
      <c r="C178" s="91">
        <v>8</v>
      </c>
      <c r="D178" s="90" t="s">
        <v>73</v>
      </c>
      <c r="E178" s="89">
        <f>E82+$B$168*(E112+E142)+E$165</f>
        <v>15.975250880433215</v>
      </c>
      <c r="F178" s="88">
        <f>F82+$B$168*(F112+F142)+F$165</f>
        <v>11.900493000000003</v>
      </c>
      <c r="G178" s="88">
        <f>G82+$B$168*(G112+G142)+G$165</f>
        <v>11.900493000000003</v>
      </c>
    </row>
    <row r="179" spans="3:7" x14ac:dyDescent="0.25">
      <c r="C179" s="91">
        <v>9</v>
      </c>
      <c r="D179" s="90" t="s">
        <v>74</v>
      </c>
      <c r="E179" s="89">
        <f>E83+$B$168*(E113+E143)+E$165</f>
        <v>13.979772280433213</v>
      </c>
      <c r="F179" s="88">
        <f>F83+$B$168*(F113+F143)+F$165</f>
        <v>9.8976178000000008</v>
      </c>
      <c r="G179" s="88">
        <f>G83+$B$168*(G113+G143)+G$165</f>
        <v>9.8976178000000008</v>
      </c>
    </row>
    <row r="180" spans="3:7" x14ac:dyDescent="0.25">
      <c r="C180" s="91">
        <v>10</v>
      </c>
      <c r="D180" s="90" t="s">
        <v>112</v>
      </c>
      <c r="E180" s="89">
        <f>E84+$B$168*(E114+E144)+E$165</f>
        <v>12.966524080433214</v>
      </c>
      <c r="F180" s="88">
        <f>F84+$B$168*(F114+F144)+F$165</f>
        <v>8.8876089999999994</v>
      </c>
      <c r="G180" s="88">
        <f>G84+$B$168*(G114+G144)+G$165</f>
        <v>8.8876089999999994</v>
      </c>
    </row>
    <row r="181" spans="3:7" x14ac:dyDescent="0.25">
      <c r="C181" s="91">
        <v>11</v>
      </c>
      <c r="D181" s="90" t="s">
        <v>76</v>
      </c>
      <c r="E181" s="89">
        <f>E85+$B$168*(E115+E145)+E$165</f>
        <v>11.165504480433214</v>
      </c>
      <c r="F181" s="88">
        <f>F85+$B$168*(F115+F145)+F$165</f>
        <v>7.0830045999999998</v>
      </c>
      <c r="G181" s="88">
        <f>G85+$B$168*(G115+G145)+G$165</f>
        <v>7.0830045999999998</v>
      </c>
    </row>
    <row r="182" spans="3:7" x14ac:dyDescent="0.25">
      <c r="C182" s="91">
        <v>12</v>
      </c>
      <c r="D182" s="90" t="s">
        <v>77</v>
      </c>
      <c r="E182" s="89">
        <f>E86+$B$168*(E116+E146)+E$165</f>
        <v>7.4162678804332129</v>
      </c>
      <c r="F182" s="88">
        <f>F86+$B$168*(F116+F146)+F$165</f>
        <v>3.3342800000000006</v>
      </c>
      <c r="G182" s="88">
        <f>G86+$B$168*(G116+G146)+G$165</f>
        <v>3.3342800000000006</v>
      </c>
    </row>
    <row r="183" spans="3:7" x14ac:dyDescent="0.25">
      <c r="C183" s="91">
        <v>13</v>
      </c>
      <c r="D183" s="90" t="s">
        <v>78</v>
      </c>
      <c r="E183" s="89">
        <f>E87+$B$168*(E117+E147)+E$165</f>
        <v>2.9068694804332136</v>
      </c>
      <c r="F183" s="88">
        <f>F87+$B$168*(F117+F147)+F$165</f>
        <v>-1.1764788000000002</v>
      </c>
      <c r="G183" s="88">
        <f>G87+$B$168*(G117+G147)+G$165</f>
        <v>-1.1496092</v>
      </c>
    </row>
    <row r="184" spans="3:7" x14ac:dyDescent="0.25">
      <c r="C184" s="91">
        <v>14</v>
      </c>
      <c r="D184" s="90" t="s">
        <v>79</v>
      </c>
      <c r="E184" s="89">
        <f>E88+$B$168*(E118+E148)+E$165</f>
        <v>0.53950868043321343</v>
      </c>
      <c r="F184" s="88">
        <f>F88+$B$168*(F118+F148)+F$165</f>
        <v>-3.5284452000000002</v>
      </c>
      <c r="G184" s="88">
        <f>G88+$B$168*(G118+G148)+G$165</f>
        <v>-2.9797652000000001</v>
      </c>
    </row>
    <row r="185" spans="3:7" x14ac:dyDescent="0.25">
      <c r="C185" s="91">
        <v>15</v>
      </c>
      <c r="D185" s="90" t="s">
        <v>80</v>
      </c>
      <c r="E185" s="89">
        <f>E89+$B$168*(E119+E149)+E$165</f>
        <v>0.29210528043321382</v>
      </c>
      <c r="F185" s="88">
        <f>F89+$B$168*(F119+F149)+F$165</f>
        <v>-3.7905782000000001</v>
      </c>
      <c r="G185" s="88">
        <f>G89+$B$168*(G119+G149)+G$165</f>
        <v>-1.590557</v>
      </c>
    </row>
    <row r="186" spans="3:7" x14ac:dyDescent="0.25">
      <c r="C186" s="91">
        <v>16</v>
      </c>
      <c r="D186" s="90" t="s">
        <v>81</v>
      </c>
      <c r="E186" s="89">
        <f>E90+$B$168*(E120+E150)+E$165</f>
        <v>-2.0585471195667866</v>
      </c>
      <c r="F186" s="88">
        <f>F90+$B$168*(F120+F150)+F$165</f>
        <v>-6.1418294000000007</v>
      </c>
      <c r="G186" s="88">
        <f>G90+$B$168*(G120+G150)+G$165</f>
        <v>-3.6276630000000001</v>
      </c>
    </row>
    <row r="187" spans="3:7" x14ac:dyDescent="0.25">
      <c r="C187" s="91">
        <v>17</v>
      </c>
      <c r="D187" s="90" t="s">
        <v>82</v>
      </c>
      <c r="E187" s="89">
        <f>E91+$B$168*(E121+E151)+E$165</f>
        <v>-2.0754121195667867</v>
      </c>
      <c r="F187" s="88">
        <f>F91+$B$168*(F121+F151)+F$165</f>
        <v>-6.1492792000000005</v>
      </c>
      <c r="G187" s="88">
        <f>G91+$B$168*(G121+G151)+G$165</f>
        <v>-2.1246860000000001</v>
      </c>
    </row>
    <row r="188" spans="3:7" x14ac:dyDescent="0.25">
      <c r="C188" s="91">
        <v>18</v>
      </c>
      <c r="D188" s="90" t="s">
        <v>83</v>
      </c>
      <c r="E188" s="89">
        <f>E92+$B$168*(E122+E152)+E$165</f>
        <v>-4.3079053195667871</v>
      </c>
      <c r="F188" s="88">
        <f>F92+$B$168*(F122+F152)+F$165</f>
        <v>-8.3912536000000006</v>
      </c>
      <c r="G188" s="88">
        <f>G92+$B$168*(G122+G152)+G$165</f>
        <v>-4.3979999999999997</v>
      </c>
    </row>
    <row r="189" spans="3:7" x14ac:dyDescent="0.25">
      <c r="C189" s="91">
        <v>19</v>
      </c>
      <c r="D189" s="90" t="s">
        <v>84</v>
      </c>
      <c r="E189" s="89">
        <f>E93+$B$168*(E123+E153)+E$165</f>
        <v>-0.96358811956678636</v>
      </c>
      <c r="F189" s="88">
        <f>F93+$B$168*(F123+F153)+F$165</f>
        <v>-4.9789910000000006</v>
      </c>
      <c r="G189" s="88">
        <f>G93+$B$168*(G123+G153)+G$165</f>
        <v>-2.8265569999999998</v>
      </c>
    </row>
    <row r="190" spans="3:7" x14ac:dyDescent="0.25">
      <c r="C190" s="91">
        <v>20</v>
      </c>
      <c r="D190" s="90" t="s">
        <v>85</v>
      </c>
      <c r="E190" s="89">
        <f>E94+$B$168*(E124+E154)+E$165</f>
        <v>2.1921150804332123</v>
      </c>
      <c r="F190" s="88">
        <f>F94+$B$168*(F124+F154)+F$165</f>
        <v>-1.8912332000000003</v>
      </c>
      <c r="G190" s="88">
        <f>G94+$B$168*(G124+G154)+G$165</f>
        <v>1.7919999999999998</v>
      </c>
    </row>
    <row r="191" spans="3:7" x14ac:dyDescent="0.25">
      <c r="C191" s="91">
        <v>21</v>
      </c>
      <c r="D191" s="90" t="s">
        <v>86</v>
      </c>
      <c r="E191" s="89">
        <f>E95+$B$168*(E125+E155)+E$165</f>
        <v>-1.5999381195667874</v>
      </c>
      <c r="F191" s="88">
        <f>F95+$B$168*(F125+F155)+F$165</f>
        <v>-5.6813334000000006</v>
      </c>
      <c r="G191" s="88">
        <f>G95+$B$168*(G125+G155)+G$165</f>
        <v>1.3597150000000005</v>
      </c>
    </row>
    <row r="192" spans="3:7" x14ac:dyDescent="0.25">
      <c r="C192" s="91">
        <v>22</v>
      </c>
      <c r="D192" s="90" t="s">
        <v>87</v>
      </c>
      <c r="E192" s="89">
        <f>E96+$B$168*(E126+E156)+E$165</f>
        <v>-2.9129909195667869</v>
      </c>
      <c r="F192" s="88">
        <f>F96+$B$168*(F126+F156)+F$165</f>
        <v>-6.9963396000000007</v>
      </c>
      <c r="G192" s="88">
        <f>G96+$B$168*(G126+G156)+G$165</f>
        <v>-0.68318000000000012</v>
      </c>
    </row>
    <row r="193" spans="2:7" x14ac:dyDescent="0.25">
      <c r="C193" s="91">
        <v>23</v>
      </c>
      <c r="D193" s="90" t="s">
        <v>88</v>
      </c>
      <c r="E193" s="89">
        <f>E97+$B$168*(E127+E157)+E$165</f>
        <v>-10.301302919566787</v>
      </c>
      <c r="F193" s="88">
        <f>F97+$B$168*(F127+F157)+F$165</f>
        <v>-14.384651600000002</v>
      </c>
      <c r="G193" s="88">
        <f>G97+$B$168*(G127+G157)+G$165</f>
        <v>-4.4020000000000001</v>
      </c>
    </row>
    <row r="194" spans="2:7" x14ac:dyDescent="0.25">
      <c r="C194" s="91">
        <v>24</v>
      </c>
      <c r="D194" s="90" t="s">
        <v>89</v>
      </c>
      <c r="E194" s="89">
        <f>E98+$B$168*(E128+E158)+E$165</f>
        <v>-6.703642119566787</v>
      </c>
      <c r="F194" s="88">
        <f>F98+$B$168*(F128+F158)+F$165</f>
        <v>-10.783723999999999</v>
      </c>
      <c r="G194" s="88">
        <f>G98+$B$168*(G128+G158)+G$165</f>
        <v>-4.3979999999999997</v>
      </c>
    </row>
    <row r="195" spans="2:7" x14ac:dyDescent="0.25">
      <c r="C195" s="91">
        <v>25</v>
      </c>
      <c r="D195" s="90" t="s">
        <v>90</v>
      </c>
      <c r="E195" s="89">
        <f>E99+$B$168*(E129+E159)+E$165</f>
        <v>-7.2120115195667864</v>
      </c>
      <c r="F195" s="88">
        <f>F99+$B$168*(F129+F159)+F$165</f>
        <v>-11.2953598</v>
      </c>
      <c r="G195" s="88">
        <f>G99+$B$168*(G129+G159)+G$165</f>
        <v>-4.3979999999999997</v>
      </c>
    </row>
    <row r="196" spans="2:7" x14ac:dyDescent="0.25">
      <c r="C196" s="91">
        <v>26</v>
      </c>
      <c r="D196" s="90" t="s">
        <v>91</v>
      </c>
      <c r="E196" s="89">
        <f>E100+$B$168*(E130+E160)+E$165</f>
        <v>-4.025413119566787</v>
      </c>
      <c r="F196" s="88">
        <f>F100+$B$168*(F130+F160)+F$165</f>
        <v>-8.1076033999999986</v>
      </c>
      <c r="G196" s="88">
        <f>G100+$B$168*(G130+G160)+G$165</f>
        <v>-2.5003690000000001</v>
      </c>
    </row>
    <row r="197" spans="2:7" ht="15.75" thickBot="1" x14ac:dyDescent="0.3">
      <c r="C197" s="87">
        <v>27</v>
      </c>
      <c r="D197" s="86" t="s">
        <v>92</v>
      </c>
      <c r="E197" s="85">
        <f>E101+$B$168*(E131+E161)+E$165</f>
        <v>-4.8422937195667863</v>
      </c>
      <c r="F197" s="84">
        <f>F101+$B$168*(F131+F161)+F$165</f>
        <v>-8.9204316000000006</v>
      </c>
      <c r="G197" s="84">
        <f>G101+$B$168*(G131+G161)+G$165</f>
        <v>-1.830932</v>
      </c>
    </row>
    <row r="198" spans="2:7" x14ac:dyDescent="0.25">
      <c r="C198" s="12"/>
      <c r="E198" s="13"/>
      <c r="F198" s="118"/>
    </row>
    <row r="199" spans="2:7" ht="15.75" thickBot="1" x14ac:dyDescent="0.3">
      <c r="C199" s="12"/>
      <c r="E199" s="13"/>
      <c r="F199" s="118"/>
    </row>
    <row r="200" spans="2:7" ht="15.75" thickBot="1" x14ac:dyDescent="0.3">
      <c r="B200" s="116" t="s">
        <v>98</v>
      </c>
      <c r="C200" s="12"/>
      <c r="E200" s="13"/>
      <c r="F200" s="118"/>
    </row>
    <row r="201" spans="2:7" ht="15.75" thickBot="1" x14ac:dyDescent="0.3">
      <c r="B201" s="117">
        <v>0.75</v>
      </c>
    </row>
    <row r="202" spans="2:7" ht="30.75" thickBot="1" x14ac:dyDescent="0.3">
      <c r="B202" s="116" t="str">
        <f>B201*100&amp;"% conventional low carbon"</f>
        <v>75% conventional low carbon</v>
      </c>
    </row>
    <row r="203" spans="2:7" ht="30.75" thickBot="1" x14ac:dyDescent="0.3">
      <c r="C203" s="115" t="s">
        <v>21</v>
      </c>
      <c r="D203" s="114" t="s">
        <v>22</v>
      </c>
      <c r="E203" s="113" t="str">
        <f>$E$16</f>
        <v>2029/30 baseline</v>
      </c>
      <c r="F203" s="113" t="str">
        <f>$F$16</f>
        <v>2029/30 CMP423</v>
      </c>
      <c r="G203" s="113" t="str">
        <f>$G$16</f>
        <v>2029/30 CMP423 &amp; CMP444</v>
      </c>
    </row>
    <row r="204" spans="2:7" x14ac:dyDescent="0.25">
      <c r="C204" s="112">
        <v>1</v>
      </c>
      <c r="D204" s="111" t="s">
        <v>66</v>
      </c>
      <c r="E204" s="110">
        <f>E75+$B$201*E105+E135+E$165</f>
        <v>62.593773880433211</v>
      </c>
      <c r="F204" s="109">
        <f>F75+$B$201*F105+F135+F$165</f>
        <v>51.659211749999997</v>
      </c>
      <c r="G204" s="109">
        <f>G75+$B$201*G105+G135+G$165</f>
        <v>39.111397999999994</v>
      </c>
    </row>
    <row r="205" spans="2:7" x14ac:dyDescent="0.25">
      <c r="C205" s="91">
        <v>2</v>
      </c>
      <c r="D205" s="90" t="s">
        <v>67</v>
      </c>
      <c r="E205" s="89">
        <f>E76+$B$201*E106+E136+E$165</f>
        <v>47.189007630433217</v>
      </c>
      <c r="F205" s="88">
        <f>F76+$B$201*F106+F136+F$165</f>
        <v>36.252261250000004</v>
      </c>
      <c r="G205" s="88">
        <f>G76+$B$201*G106+G136+G$165</f>
        <v>28.448825249999999</v>
      </c>
    </row>
    <row r="206" spans="2:7" x14ac:dyDescent="0.25">
      <c r="C206" s="91">
        <v>3</v>
      </c>
      <c r="D206" s="90" t="s">
        <v>68</v>
      </c>
      <c r="E206" s="89">
        <f>E77+$B$201*E107+E137+E$165</f>
        <v>48.307685130433221</v>
      </c>
      <c r="F206" s="88">
        <f>F77+$B$201*F107+F137+F$165</f>
        <v>37.389683750000003</v>
      </c>
      <c r="G206" s="88">
        <f>G77+$B$201*G107+G137+G$165</f>
        <v>37.389683750000003</v>
      </c>
    </row>
    <row r="207" spans="2:7" x14ac:dyDescent="0.25">
      <c r="C207" s="91">
        <v>4</v>
      </c>
      <c r="D207" s="90" t="s">
        <v>69</v>
      </c>
      <c r="E207" s="89">
        <f>E78+$B$201*E108+E138+E$165</f>
        <v>57.128290130433221</v>
      </c>
      <c r="F207" s="88">
        <f>F78+$B$201*F108+F138+F$165</f>
        <v>46.195449749999995</v>
      </c>
      <c r="G207" s="88">
        <f>G78+$B$201*G108+G138+G$165</f>
        <v>38.486303749999998</v>
      </c>
    </row>
    <row r="208" spans="2:7" x14ac:dyDescent="0.25">
      <c r="C208" s="91">
        <v>5</v>
      </c>
      <c r="D208" s="90" t="s">
        <v>70</v>
      </c>
      <c r="E208" s="89">
        <f>E79+$B$201*E109+E139+E$165</f>
        <v>41.557030380433211</v>
      </c>
      <c r="F208" s="88">
        <f>F79+$B$201*F109+F139+F$165</f>
        <v>30.621191249999999</v>
      </c>
      <c r="G208" s="88">
        <f>G79+$B$201*G109+G139+G$165</f>
        <v>30.621191249999999</v>
      </c>
    </row>
    <row r="209" spans="3:7" x14ac:dyDescent="0.25">
      <c r="C209" s="91">
        <v>6</v>
      </c>
      <c r="D209" s="90" t="s">
        <v>71</v>
      </c>
      <c r="E209" s="89">
        <f>E80+$B$201*E110+E140+E$165</f>
        <v>41.045722630433211</v>
      </c>
      <c r="F209" s="88">
        <f>F80+$B$201*F110+F140+F$165</f>
        <v>30.1088135</v>
      </c>
      <c r="G209" s="88">
        <f>G80+$B$201*G110+G140+G$165</f>
        <v>30.1088135</v>
      </c>
    </row>
    <row r="210" spans="3:7" x14ac:dyDescent="0.25">
      <c r="C210" s="91">
        <v>7</v>
      </c>
      <c r="D210" s="90" t="s">
        <v>72</v>
      </c>
      <c r="E210" s="89">
        <f>E81+$B$201*E111+E141+E$165</f>
        <v>42.856997130433221</v>
      </c>
      <c r="F210" s="88">
        <f>F81+$B$201*F111+F141+F$165</f>
        <v>31.930079749999997</v>
      </c>
      <c r="G210" s="88">
        <f>G81+$B$201*G111+G141+G$165</f>
        <v>31.930079749999997</v>
      </c>
    </row>
    <row r="211" spans="3:7" x14ac:dyDescent="0.25">
      <c r="C211" s="91">
        <v>8</v>
      </c>
      <c r="D211" s="90" t="s">
        <v>73</v>
      </c>
      <c r="E211" s="89">
        <f>E82+$B$201*E112+E142+E$165</f>
        <v>35.110266130433217</v>
      </c>
      <c r="F211" s="88">
        <f>F82+$B$201*F112+F142+F$165</f>
        <v>24.181846750000002</v>
      </c>
      <c r="G211" s="88">
        <f>G82+$B$201*G112+G142+G$165</f>
        <v>24.181846750000002</v>
      </c>
    </row>
    <row r="212" spans="3:7" x14ac:dyDescent="0.25">
      <c r="C212" s="91">
        <v>9</v>
      </c>
      <c r="D212" s="90" t="s">
        <v>74</v>
      </c>
      <c r="E212" s="89">
        <f>E83+$B$201*E113+E143+E$165</f>
        <v>32.594735380433214</v>
      </c>
      <c r="F212" s="88">
        <f>F83+$B$201*F113+F143+F$165</f>
        <v>21.66006475</v>
      </c>
      <c r="G212" s="88">
        <f>G83+$B$201*G113+G143+G$165</f>
        <v>21.66006475</v>
      </c>
    </row>
    <row r="213" spans="3:7" x14ac:dyDescent="0.25">
      <c r="C213" s="91">
        <v>10</v>
      </c>
      <c r="D213" s="90" t="s">
        <v>112</v>
      </c>
      <c r="E213" s="89">
        <f>E84+$B$201*E114+E144+E$165</f>
        <v>30.755581630433216</v>
      </c>
      <c r="F213" s="88">
        <f>F84+$B$201*F114+F144+F$165</f>
        <v>19.827603249999999</v>
      </c>
      <c r="G213" s="88">
        <f>G84+$B$201*G114+G144+G$165</f>
        <v>19.827603249999999</v>
      </c>
    </row>
    <row r="214" spans="3:7" x14ac:dyDescent="0.25">
      <c r="C214" s="91">
        <v>11</v>
      </c>
      <c r="D214" s="90" t="s">
        <v>76</v>
      </c>
      <c r="E214" s="89">
        <f>E85+$B$201*E115+E145+E$165</f>
        <v>26.056154630433213</v>
      </c>
      <c r="F214" s="88">
        <f>F85+$B$201*F115+F145+F$165</f>
        <v>15.11964025</v>
      </c>
      <c r="G214" s="88">
        <f>G85+$B$201*G115+G145+G$165</f>
        <v>15.11964025</v>
      </c>
    </row>
    <row r="215" spans="3:7" x14ac:dyDescent="0.25">
      <c r="C215" s="91">
        <v>12</v>
      </c>
      <c r="D215" s="90" t="s">
        <v>77</v>
      </c>
      <c r="E215" s="89">
        <f>E86+$B$201*E116+E146+E$165</f>
        <v>19.650885880433211</v>
      </c>
      <c r="F215" s="88">
        <f>F86+$B$201*F116+F146+F$165</f>
        <v>8.7165894999999995</v>
      </c>
      <c r="G215" s="88">
        <f>G86+$B$201*G116+G146+G$165</f>
        <v>8.7165894999999995</v>
      </c>
    </row>
    <row r="216" spans="3:7" x14ac:dyDescent="0.25">
      <c r="C216" s="91">
        <v>13</v>
      </c>
      <c r="D216" s="90" t="s">
        <v>78</v>
      </c>
      <c r="E216" s="89">
        <f>E87+$B$201*E117+E147+E$165</f>
        <v>7.8990068804332134</v>
      </c>
      <c r="F216" s="88">
        <f>F87+$B$201*F117+F147+F$165</f>
        <v>-2.5788277499999999</v>
      </c>
      <c r="G216" s="88">
        <f>G87+$B$201*G117+G147+G$165</f>
        <v>-2.5116537499999998</v>
      </c>
    </row>
    <row r="217" spans="3:7" x14ac:dyDescent="0.25">
      <c r="C217" s="91">
        <v>14</v>
      </c>
      <c r="D217" s="90" t="s">
        <v>79</v>
      </c>
      <c r="E217" s="89">
        <f>E88+$B$201*E118+E148+E$165</f>
        <v>5.5548588804332129</v>
      </c>
      <c r="F217" s="88">
        <f>F88+$B$201*F118+F148+F$165</f>
        <v>-4.8844897500000002</v>
      </c>
      <c r="G217" s="88">
        <f>G88+$B$201*G118+G148+G$165</f>
        <v>-4.3358097500000001</v>
      </c>
    </row>
    <row r="218" spans="3:7" x14ac:dyDescent="0.25">
      <c r="C218" s="91">
        <v>15</v>
      </c>
      <c r="D218" s="90" t="s">
        <v>80</v>
      </c>
      <c r="E218" s="89">
        <f>E89+$B$201*E119+E149+E$165</f>
        <v>1.2434793804332136</v>
      </c>
      <c r="F218" s="88">
        <f>F89+$B$201*F119+F149+F$165</f>
        <v>-8.3125967500000009</v>
      </c>
      <c r="G218" s="88">
        <f>G89+$B$201*G119+G149+G$165</f>
        <v>-4.187557</v>
      </c>
    </row>
    <row r="219" spans="3:7" x14ac:dyDescent="0.25">
      <c r="C219" s="91">
        <v>16</v>
      </c>
      <c r="D219" s="90" t="s">
        <v>81</v>
      </c>
      <c r="E219" s="89">
        <f>E90+$B$201*E120+E150+E$165</f>
        <v>-1.4139171195667863</v>
      </c>
      <c r="F219" s="88">
        <f>F90+$B$201*F120+F150+F$165</f>
        <v>-10.938725</v>
      </c>
      <c r="G219" s="88">
        <f>G90+$B$201*G120+G150+G$165</f>
        <v>-6.2246629999999996</v>
      </c>
    </row>
    <row r="220" spans="3:7" x14ac:dyDescent="0.25">
      <c r="C220" s="91">
        <v>17</v>
      </c>
      <c r="D220" s="90" t="s">
        <v>82</v>
      </c>
      <c r="E220" s="89">
        <f>E91+$B$201*E121+E151+E$165</f>
        <v>-2.7524293695667863</v>
      </c>
      <c r="F220" s="88">
        <f>F91+$B$201*F121+F151+F$165</f>
        <v>-12.267798250000002</v>
      </c>
      <c r="G220" s="88">
        <f>G91+$B$201*G121+G151+G$165</f>
        <v>-4.7216859999999992</v>
      </c>
    </row>
    <row r="221" spans="3:7" x14ac:dyDescent="0.25">
      <c r="C221" s="91">
        <v>18</v>
      </c>
      <c r="D221" s="90" t="s">
        <v>83</v>
      </c>
      <c r="E221" s="89">
        <f>E92+$B$201*E122+E152+E$165</f>
        <v>-4.6434811195667862</v>
      </c>
      <c r="F221" s="88">
        <f>F92+$B$201*F122+F152+F$165</f>
        <v>-14.168355</v>
      </c>
      <c r="G221" s="88">
        <f>G92+$B$201*G122+G152+G$165</f>
        <v>-6.9949999999999992</v>
      </c>
    </row>
    <row r="222" spans="3:7" x14ac:dyDescent="0.25">
      <c r="C222" s="91">
        <v>19</v>
      </c>
      <c r="D222" s="90" t="s">
        <v>84</v>
      </c>
      <c r="E222" s="89">
        <f>E93+$B$201*E123+E153+E$165</f>
        <v>-2.4513695667867097E-3</v>
      </c>
      <c r="F222" s="88">
        <f>F93+$B$201*F123+F153+F$165</f>
        <v>-9.4593707499999997</v>
      </c>
      <c r="G222" s="88">
        <f>G93+$B$201*G123+G153+G$165</f>
        <v>-5.4235569999999997</v>
      </c>
    </row>
    <row r="223" spans="3:7" x14ac:dyDescent="0.25">
      <c r="C223" s="91">
        <v>20</v>
      </c>
      <c r="D223" s="90" t="s">
        <v>85</v>
      </c>
      <c r="E223" s="89">
        <f>E94+$B$201*E124+E154+E$165</f>
        <v>-1.1977441195667868</v>
      </c>
      <c r="F223" s="88">
        <f>F94+$B$201*F124+F154+F$165</f>
        <v>-10.722617999999999</v>
      </c>
      <c r="G223" s="88">
        <f>G94+$B$201*G124+G154+G$165</f>
        <v>-0.80499999999999972</v>
      </c>
    </row>
    <row r="224" spans="3:7" x14ac:dyDescent="0.25">
      <c r="C224" s="91">
        <v>21</v>
      </c>
      <c r="D224" s="90" t="s">
        <v>86</v>
      </c>
      <c r="E224" s="89">
        <f>E95+$B$201*E125+E155+E$165</f>
        <v>-4.9163298695667867</v>
      </c>
      <c r="F224" s="88">
        <f>F95+$B$201*F125+F155+F$165</f>
        <v>-14.439250749999999</v>
      </c>
      <c r="G224" s="88">
        <f>G95+$B$201*G125+G155+G$165</f>
        <v>-1.2372849999999991</v>
      </c>
    </row>
    <row r="225" spans="2:7" x14ac:dyDescent="0.25">
      <c r="C225" s="91">
        <v>22</v>
      </c>
      <c r="D225" s="90" t="s">
        <v>87</v>
      </c>
      <c r="E225" s="89">
        <f>E96+$B$201*E126+E156+E$165</f>
        <v>-7.4916788695667869</v>
      </c>
      <c r="F225" s="88">
        <f>F96+$B$201*F126+F156+F$165</f>
        <v>-17.017386500000001</v>
      </c>
      <c r="G225" s="88">
        <f>G96+$B$201*G126+G156+G$165</f>
        <v>-3.2861799999999994</v>
      </c>
    </row>
    <row r="226" spans="2:7" x14ac:dyDescent="0.25">
      <c r="C226" s="91">
        <v>23</v>
      </c>
      <c r="D226" s="90" t="s">
        <v>88</v>
      </c>
      <c r="E226" s="89">
        <f>E97+$B$201*E127+E157+E$165</f>
        <v>-12.475856869566787</v>
      </c>
      <c r="F226" s="88">
        <f>F97+$B$201*F127+F157+F$165</f>
        <v>-22.001564500000001</v>
      </c>
      <c r="G226" s="88">
        <f>G97+$B$201*G127+G157+G$165</f>
        <v>-7.004999999999999</v>
      </c>
    </row>
    <row r="227" spans="2:7" x14ac:dyDescent="0.25">
      <c r="C227" s="91">
        <v>24</v>
      </c>
      <c r="D227" s="90" t="s">
        <v>89</v>
      </c>
      <c r="E227" s="89">
        <f>E98+$B$201*E128+E158+E$165</f>
        <v>-6.7326518695667872</v>
      </c>
      <c r="F227" s="88">
        <f>F98+$B$201*F128+F158+F$165</f>
        <v>-16.253093499999999</v>
      </c>
      <c r="G227" s="88">
        <f>G98+$B$201*G128+G158+G$165</f>
        <v>-6.9949999999999992</v>
      </c>
    </row>
    <row r="228" spans="2:7" x14ac:dyDescent="0.25">
      <c r="C228" s="91">
        <v>25</v>
      </c>
      <c r="D228" s="90" t="s">
        <v>90</v>
      </c>
      <c r="E228" s="89">
        <f>E99+$B$201*E129+E159+E$165</f>
        <v>-9.4387171195667854</v>
      </c>
      <c r="F228" s="88">
        <f>F99+$B$201*F129+F159+F$165</f>
        <v>-18.963590999999997</v>
      </c>
      <c r="G228" s="88">
        <f>G99+$B$201*G129+G159+G$165</f>
        <v>-6.9949999999999992</v>
      </c>
    </row>
    <row r="229" spans="2:7" x14ac:dyDescent="0.25">
      <c r="C229" s="91">
        <v>26</v>
      </c>
      <c r="D229" s="90" t="s">
        <v>91</v>
      </c>
      <c r="E229" s="89">
        <f>E100+$B$201*E130+E160+E$165</f>
        <v>-6.0872176195667862</v>
      </c>
      <c r="F229" s="88">
        <f>F100+$B$201*F130+F160+F$165</f>
        <v>-15.610933499999998</v>
      </c>
      <c r="G229" s="88">
        <f>G100+$B$201*G130+G160+G$165</f>
        <v>-5.0973689999999996</v>
      </c>
    </row>
    <row r="230" spans="2:7" ht="15.75" thickBot="1" x14ac:dyDescent="0.3">
      <c r="C230" s="87">
        <v>27</v>
      </c>
      <c r="D230" s="86" t="s">
        <v>92</v>
      </c>
      <c r="E230" s="85">
        <f>E101+$B$201*E131+E161+E$165</f>
        <v>-8.2012048695667872</v>
      </c>
      <c r="F230" s="84">
        <f>F101+$B$201*F131+F161+F$165</f>
        <v>-17.72074375</v>
      </c>
      <c r="G230" s="84">
        <f>G101+$B$201*G131+G161+G$165</f>
        <v>-4.4279319999999993</v>
      </c>
    </row>
    <row r="232" spans="2:7" ht="15.75" thickBot="1" x14ac:dyDescent="0.3"/>
    <row r="233" spans="2:7" ht="15.75" thickBot="1" x14ac:dyDescent="0.3">
      <c r="B233" s="107" t="s">
        <v>98</v>
      </c>
    </row>
    <row r="234" spans="2:7" ht="15.75" thickBot="1" x14ac:dyDescent="0.3">
      <c r="B234" s="108">
        <v>0.45</v>
      </c>
    </row>
    <row r="235" spans="2:7" ht="15.75" thickBot="1" x14ac:dyDescent="0.3">
      <c r="B235" s="107" t="str">
        <f>B234*100&amp;"% intermittent"</f>
        <v>45% intermittent</v>
      </c>
    </row>
    <row r="236" spans="2:7" ht="30.75" thickBot="1" x14ac:dyDescent="0.3">
      <c r="C236" s="106" t="s">
        <v>21</v>
      </c>
      <c r="D236" s="105" t="s">
        <v>22</v>
      </c>
      <c r="E236" s="104" t="str">
        <f>$E$16</f>
        <v>2029/30 baseline</v>
      </c>
      <c r="F236" s="104" t="str">
        <f>$F$16</f>
        <v>2029/30 CMP423</v>
      </c>
      <c r="G236" s="104" t="str">
        <f>$G$16</f>
        <v>2029/30 CMP423 &amp; CMP444</v>
      </c>
    </row>
    <row r="237" spans="2:7" x14ac:dyDescent="0.25">
      <c r="C237" s="103">
        <v>1</v>
      </c>
      <c r="D237" s="102" t="s">
        <v>66</v>
      </c>
      <c r="E237" s="101">
        <f>$B$234*E105+E135+E$165</f>
        <v>48.050608280433217</v>
      </c>
      <c r="F237" s="100">
        <f>$B$234*F105+F135+F$165</f>
        <v>42.32806265</v>
      </c>
      <c r="G237" s="100">
        <f>$B$234*G105+G135+G$165</f>
        <v>31.677999999999997</v>
      </c>
    </row>
    <row r="238" spans="2:7" x14ac:dyDescent="0.25">
      <c r="C238" s="91">
        <v>2</v>
      </c>
      <c r="D238" s="90" t="s">
        <v>67</v>
      </c>
      <c r="E238" s="89">
        <f>$B$234*E106+E136+E$165</f>
        <v>38.543167130433211</v>
      </c>
      <c r="F238" s="88">
        <f>$B$234*F106+F136+F$165</f>
        <v>32.819741749999999</v>
      </c>
      <c r="G238" s="88">
        <f>$B$234*G106+G136+G$165</f>
        <v>25.016305750000001</v>
      </c>
    </row>
    <row r="239" spans="2:7" x14ac:dyDescent="0.25">
      <c r="C239" s="91">
        <v>3</v>
      </c>
      <c r="D239" s="90" t="s">
        <v>68</v>
      </c>
      <c r="E239" s="89">
        <f>$B$234*E107+E137+E$165</f>
        <v>35.598554230433216</v>
      </c>
      <c r="F239" s="88">
        <f>$B$234*F107+F137+F$165</f>
        <v>29.875776250000001</v>
      </c>
      <c r="G239" s="88">
        <f>$B$234*G107+G137+G$165</f>
        <v>29.875776250000001</v>
      </c>
    </row>
    <row r="240" spans="2:7" x14ac:dyDescent="0.25">
      <c r="C240" s="91">
        <v>4</v>
      </c>
      <c r="D240" s="90" t="s">
        <v>69</v>
      </c>
      <c r="E240" s="89">
        <f>$B$234*E108+E138+E$165</f>
        <v>44.497632230433219</v>
      </c>
      <c r="F240" s="88">
        <f>$B$234*F108+F138+F$165</f>
        <v>38.777569249999999</v>
      </c>
      <c r="G240" s="88">
        <f>$B$234*G108+G138+G$165</f>
        <v>31.068423249999999</v>
      </c>
    </row>
    <row r="241" spans="3:7" x14ac:dyDescent="0.25">
      <c r="C241" s="91">
        <v>5</v>
      </c>
      <c r="D241" s="90" t="s">
        <v>70</v>
      </c>
      <c r="E241" s="89">
        <f>$B$234*E109+E139+E$165</f>
        <v>29.605067780433213</v>
      </c>
      <c r="F241" s="88">
        <f>$B$234*F109+F139+F$165</f>
        <v>23.88205795</v>
      </c>
      <c r="G241" s="88">
        <f>$B$234*G109+G139+G$165</f>
        <v>23.88205795</v>
      </c>
    </row>
    <row r="242" spans="3:7" x14ac:dyDescent="0.25">
      <c r="C242" s="91">
        <v>6</v>
      </c>
      <c r="D242" s="90" t="s">
        <v>71</v>
      </c>
      <c r="E242" s="89">
        <f>$B$234*E110+E140+E$165</f>
        <v>28.32154073043321</v>
      </c>
      <c r="F242" s="88">
        <f>$B$234*F110+F140+F$165</f>
        <v>22.597539900000001</v>
      </c>
      <c r="G242" s="88">
        <f>$B$234*G110+G140+G$165</f>
        <v>22.597539900000001</v>
      </c>
    </row>
    <row r="243" spans="3:7" x14ac:dyDescent="0.25">
      <c r="C243" s="91">
        <v>7</v>
      </c>
      <c r="D243" s="90" t="s">
        <v>72</v>
      </c>
      <c r="E243" s="89">
        <f>$B$234*E111+E141+E$165</f>
        <v>32.506962230433217</v>
      </c>
      <c r="F243" s="88">
        <f>$B$234*F111+F141+F$165</f>
        <v>26.792976849999999</v>
      </c>
      <c r="G243" s="88">
        <f>$B$234*G111+G141+G$165</f>
        <v>26.792976849999999</v>
      </c>
    </row>
    <row r="244" spans="3:7" x14ac:dyDescent="0.25">
      <c r="C244" s="91">
        <v>8</v>
      </c>
      <c r="D244" s="90" t="s">
        <v>73</v>
      </c>
      <c r="E244" s="89">
        <f>$B$234*E112+E142+E$165</f>
        <v>24.296292230433213</v>
      </c>
      <c r="F244" s="88">
        <f>$B$234*F112+F142+F$165</f>
        <v>18.572291849999999</v>
      </c>
      <c r="G244" s="88">
        <f>$B$234*G112+G142+G$165</f>
        <v>18.572291849999999</v>
      </c>
    </row>
    <row r="245" spans="3:7" x14ac:dyDescent="0.25">
      <c r="C245" s="91">
        <v>9</v>
      </c>
      <c r="D245" s="90" t="s">
        <v>74</v>
      </c>
      <c r="E245" s="89">
        <f>$B$234*E113+E143+E$165</f>
        <v>23.510501980433215</v>
      </c>
      <c r="F245" s="88">
        <f>$B$234*F113+F143+F$165</f>
        <v>17.78823225</v>
      </c>
      <c r="G245" s="88">
        <f>$B$234*G113+G143+G$165</f>
        <v>17.78823225</v>
      </c>
    </row>
    <row r="246" spans="3:7" x14ac:dyDescent="0.25">
      <c r="C246" s="91">
        <v>10</v>
      </c>
      <c r="D246" s="90" t="s">
        <v>112</v>
      </c>
      <c r="E246" s="89">
        <f>$B$234*E114+E144+E$165</f>
        <v>22.298673930433214</v>
      </c>
      <c r="F246" s="88">
        <f>$B$234*F114+F144+F$165</f>
        <v>16.581470549999999</v>
      </c>
      <c r="G246" s="88">
        <f>$B$234*G114+G144+G$165</f>
        <v>16.581470549999999</v>
      </c>
    </row>
    <row r="247" spans="3:7" x14ac:dyDescent="0.25">
      <c r="C247" s="91">
        <v>11</v>
      </c>
      <c r="D247" s="90" t="s">
        <v>76</v>
      </c>
      <c r="E247" s="89">
        <f>$B$234*E115+E145+E$165</f>
        <v>17.46799493043321</v>
      </c>
      <c r="F247" s="88">
        <f>$B$234*F115+F145+F$165</f>
        <v>11.74253955</v>
      </c>
      <c r="G247" s="88">
        <f>$B$234*G115+G145+G$165</f>
        <v>11.74253955</v>
      </c>
    </row>
    <row r="248" spans="3:7" x14ac:dyDescent="0.25">
      <c r="C248" s="91">
        <v>12</v>
      </c>
      <c r="D248" s="90" t="s">
        <v>77</v>
      </c>
      <c r="E248" s="89">
        <f>$B$234*E116+E146+E$165</f>
        <v>13.897632680433212</v>
      </c>
      <c r="F248" s="88">
        <f>$B$234*F116+F146+F$165</f>
        <v>8.1755209000000004</v>
      </c>
      <c r="G248" s="88">
        <f>$B$234*G116+G146+G$165</f>
        <v>8.1755209000000004</v>
      </c>
    </row>
    <row r="249" spans="3:7" x14ac:dyDescent="0.25">
      <c r="C249" s="91">
        <v>13</v>
      </c>
      <c r="D249" s="90" t="s">
        <v>78</v>
      </c>
      <c r="E249" s="89">
        <f>$B$234*E117+E147+E$165</f>
        <v>2.8931548804332134</v>
      </c>
      <c r="F249" s="88">
        <f>$B$234*F117+F147+F$165</f>
        <v>-1.8206598500000002</v>
      </c>
      <c r="G249" s="88">
        <f>$B$234*G117+G147+G$165</f>
        <v>-1.7534858500000001</v>
      </c>
    </row>
    <row r="250" spans="3:7" x14ac:dyDescent="0.25">
      <c r="C250" s="91">
        <v>14</v>
      </c>
      <c r="D250" s="90" t="s">
        <v>79</v>
      </c>
      <c r="E250" s="89">
        <f>$B$234*E118+E148+E$165</f>
        <v>2.9318428804332131</v>
      </c>
      <c r="F250" s="88">
        <f>$B$234*F118+F148+F$165</f>
        <v>-1.7434858500000001</v>
      </c>
      <c r="G250" s="88">
        <f>$B$234*G118+G148+G$165</f>
        <v>-1.7434858500000001</v>
      </c>
    </row>
    <row r="251" spans="3:7" x14ac:dyDescent="0.25">
      <c r="C251" s="91">
        <v>15</v>
      </c>
      <c r="D251" s="90" t="s">
        <v>80</v>
      </c>
      <c r="E251" s="89">
        <f>$B$234*E119+E149+E$165</f>
        <v>-3.1266114195667867</v>
      </c>
      <c r="F251" s="88">
        <f>$B$234*F119+F149+F$165</f>
        <v>-5.8140238499999999</v>
      </c>
      <c r="G251" s="88">
        <f>$B$234*G119+G149+G$165</f>
        <v>-3.339</v>
      </c>
    </row>
    <row r="252" spans="3:7" x14ac:dyDescent="0.25">
      <c r="C252" s="91">
        <v>16</v>
      </c>
      <c r="D252" s="90" t="s">
        <v>81</v>
      </c>
      <c r="E252" s="89">
        <f>$B$234*E120+E150+E$165</f>
        <v>-3.5501361195667869</v>
      </c>
      <c r="F252" s="88">
        <f>$B$234*F120+F150+F$165</f>
        <v>-6.1674372000000002</v>
      </c>
      <c r="G252" s="88">
        <f>$B$234*G120+G150+G$165</f>
        <v>-3.339</v>
      </c>
    </row>
    <row r="253" spans="3:7" x14ac:dyDescent="0.25">
      <c r="C253" s="91">
        <v>17</v>
      </c>
      <c r="D253" s="90" t="s">
        <v>82</v>
      </c>
      <c r="E253" s="89">
        <f>$B$234*E121+E151+E$165</f>
        <v>-5.2493968695667865</v>
      </c>
      <c r="F253" s="88">
        <f>$B$234*F121+F151+F$165</f>
        <v>-7.8666673500000002</v>
      </c>
      <c r="G253" s="88">
        <f>$B$234*G121+G151+G$165</f>
        <v>-3.339</v>
      </c>
    </row>
    <row r="254" spans="3:7" x14ac:dyDescent="0.25">
      <c r="C254" s="91">
        <v>18</v>
      </c>
      <c r="D254" s="90" t="s">
        <v>83</v>
      </c>
      <c r="E254" s="89">
        <f>$B$234*E122+E152+E$165</f>
        <v>-4.8104007195667871</v>
      </c>
      <c r="F254" s="88">
        <f>$B$234*F122+F152+F$165</f>
        <v>-7.4277018000000004</v>
      </c>
      <c r="G254" s="88">
        <f>$B$234*G122+G152+G$165</f>
        <v>-3.339</v>
      </c>
    </row>
    <row r="255" spans="3:7" x14ac:dyDescent="0.25">
      <c r="C255" s="91">
        <v>19</v>
      </c>
      <c r="D255" s="90" t="s">
        <v>84</v>
      </c>
      <c r="E255" s="89">
        <f>$B$234*E123+E153+E$165</f>
        <v>-3.1431988695667865</v>
      </c>
      <c r="F255" s="88">
        <f>$B$234*F123+F153+F$165</f>
        <v>-5.7604882500000008</v>
      </c>
      <c r="G255" s="88">
        <f>$B$234*G123+G153+G$165</f>
        <v>-3.339</v>
      </c>
    </row>
    <row r="256" spans="3:7" x14ac:dyDescent="0.25">
      <c r="C256" s="91">
        <v>20</v>
      </c>
      <c r="D256" s="90" t="s">
        <v>85</v>
      </c>
      <c r="E256" s="89">
        <f>$B$234*E124+E154+E$165</f>
        <v>-8.7373365195667869</v>
      </c>
      <c r="F256" s="88">
        <f>$B$234*F124+F154+F$165</f>
        <v>-11.3546376</v>
      </c>
      <c r="G256" s="88">
        <f>$B$234*G124+G154+G$165</f>
        <v>-3.339</v>
      </c>
    </row>
    <row r="257" spans="2:7" x14ac:dyDescent="0.25">
      <c r="C257" s="91">
        <v>21</v>
      </c>
      <c r="D257" s="90" t="s">
        <v>86</v>
      </c>
      <c r="E257" s="89">
        <f>$B$234*E125+E155+E$165</f>
        <v>-8.6428783695667875</v>
      </c>
      <c r="F257" s="88">
        <f>$B$234*F125+F155+F$165</f>
        <v>-11.260179450000001</v>
      </c>
      <c r="G257" s="88">
        <f>$B$234*G125+G155+G$165</f>
        <v>-3.339</v>
      </c>
    </row>
    <row r="258" spans="2:7" x14ac:dyDescent="0.25">
      <c r="C258" s="91">
        <v>22</v>
      </c>
      <c r="D258" s="90" t="s">
        <v>87</v>
      </c>
      <c r="E258" s="89">
        <f>$B$234*E126+E156+E$165</f>
        <v>-11.999041369566786</v>
      </c>
      <c r="F258" s="88">
        <f>$B$234*F126+F156+F$165</f>
        <v>-14.6181755</v>
      </c>
      <c r="G258" s="88">
        <f>$B$234*G126+G156+G$165</f>
        <v>-3.3489999999999998</v>
      </c>
    </row>
    <row r="259" spans="2:7" x14ac:dyDescent="0.25">
      <c r="C259" s="91">
        <v>23</v>
      </c>
      <c r="D259" s="90" t="s">
        <v>88</v>
      </c>
      <c r="E259" s="89">
        <f>$B$234*E127+E157+E$165</f>
        <v>-7.9921513695667867</v>
      </c>
      <c r="F259" s="88">
        <f>$B$234*F127+F157+F$165</f>
        <v>-10.611285500000001</v>
      </c>
      <c r="G259" s="88">
        <f>$B$234*G127+G157+G$165</f>
        <v>-3.3489999999999998</v>
      </c>
    </row>
    <row r="260" spans="2:7" x14ac:dyDescent="0.25">
      <c r="C260" s="91">
        <v>24</v>
      </c>
      <c r="D260" s="90" t="s">
        <v>89</v>
      </c>
      <c r="E260" s="89">
        <f>$B$234*E128+E158+E$165</f>
        <v>-4.4162443695667868</v>
      </c>
      <c r="F260" s="88">
        <f>$B$234*F128+F158+F$165</f>
        <v>-7.0320465000000008</v>
      </c>
      <c r="G260" s="88">
        <f>$B$234*G128+G158+G$165</f>
        <v>-3.339</v>
      </c>
    </row>
    <row r="261" spans="2:7" x14ac:dyDescent="0.25">
      <c r="C261" s="91">
        <v>25</v>
      </c>
      <c r="D261" s="90" t="s">
        <v>90</v>
      </c>
      <c r="E261" s="89">
        <f>$B$234*E129+E159+E$165</f>
        <v>-7.2418533195667862</v>
      </c>
      <c r="F261" s="88">
        <f>$B$234*F129+F159+F$165</f>
        <v>-9.8591543999999995</v>
      </c>
      <c r="G261" s="88">
        <f>$B$234*G129+G159+G$165</f>
        <v>-3.339</v>
      </c>
    </row>
    <row r="262" spans="2:7" x14ac:dyDescent="0.25">
      <c r="C262" s="91">
        <v>26</v>
      </c>
      <c r="D262" s="90" t="s">
        <v>91</v>
      </c>
      <c r="E262" s="89">
        <f>$B$234*E130+E160+E$165</f>
        <v>-7.029837619566786</v>
      </c>
      <c r="F262" s="88">
        <f>$B$234*F130+F160+F$165</f>
        <v>-9.6471386999999993</v>
      </c>
      <c r="G262" s="88">
        <f>$B$234*G130+G160+G$165</f>
        <v>-3.339</v>
      </c>
    </row>
    <row r="263" spans="2:7" ht="15.75" thickBot="1" x14ac:dyDescent="0.3">
      <c r="C263" s="87">
        <v>27</v>
      </c>
      <c r="D263" s="86" t="s">
        <v>92</v>
      </c>
      <c r="E263" s="85">
        <f>$B$234*E131+E161+E$165</f>
        <v>-8.6975461695667864</v>
      </c>
      <c r="F263" s="84">
        <f>$B$234*F131+F161+F$165</f>
        <v>-11.31468705</v>
      </c>
      <c r="G263" s="84">
        <f>$B$234*G131+G161+G$165</f>
        <v>-3.339</v>
      </c>
    </row>
    <row r="264" spans="2:7" ht="15.75" thickBot="1" x14ac:dyDescent="0.3"/>
    <row r="265" spans="2:7" ht="30.75" thickBot="1" x14ac:dyDescent="0.3">
      <c r="B265" s="99" t="s">
        <v>113</v>
      </c>
    </row>
    <row r="266" spans="2:7" ht="30.75" thickBot="1" x14ac:dyDescent="0.3">
      <c r="C266" s="98" t="s">
        <v>21</v>
      </c>
      <c r="D266" s="97" t="s">
        <v>22</v>
      </c>
      <c r="E266" s="96" t="str">
        <f>$E$16</f>
        <v>2029/30 baseline</v>
      </c>
      <c r="F266" s="96" t="str">
        <f>$F$16</f>
        <v>2029/30 CMP423</v>
      </c>
      <c r="G266" s="96" t="str">
        <f>$G$16</f>
        <v>2029/30 CMP423 &amp; CMP444</v>
      </c>
    </row>
    <row r="267" spans="2:7" x14ac:dyDescent="0.25">
      <c r="C267" s="95">
        <v>1</v>
      </c>
      <c r="D267" s="94" t="s">
        <v>66</v>
      </c>
      <c r="E267" s="93">
        <v>247.73451236673236</v>
      </c>
      <c r="F267" s="92">
        <v>219.9873722714043</v>
      </c>
      <c r="G267" s="92">
        <v>164.54565540925225</v>
      </c>
    </row>
    <row r="268" spans="2:7" x14ac:dyDescent="0.25">
      <c r="C268" s="91">
        <v>2</v>
      </c>
      <c r="D268" s="90" t="s">
        <v>67</v>
      </c>
      <c r="E268" s="89">
        <v>68.4075103874831</v>
      </c>
      <c r="F268" s="88">
        <v>56.438452539994593</v>
      </c>
      <c r="G268" s="88">
        <v>43.803002242582778</v>
      </c>
    </row>
    <row r="269" spans="2:7" x14ac:dyDescent="0.25">
      <c r="C269" s="91">
        <v>3</v>
      </c>
      <c r="D269" s="90" t="s">
        <v>68</v>
      </c>
      <c r="E269" s="89">
        <v>24.378581277177211</v>
      </c>
      <c r="F269" s="88">
        <v>21.438547389404938</v>
      </c>
      <c r="G269" s="88">
        <v>21.438547389404938</v>
      </c>
    </row>
    <row r="270" spans="2:7" x14ac:dyDescent="0.25">
      <c r="C270" s="91">
        <v>4</v>
      </c>
      <c r="D270" s="90" t="s">
        <v>69</v>
      </c>
      <c r="E270" s="89">
        <v>8.068774396328152</v>
      </c>
      <c r="F270" s="88">
        <v>7.1012861922275938</v>
      </c>
      <c r="G270" s="88">
        <v>5.6373194462806646</v>
      </c>
    </row>
    <row r="271" spans="2:7" x14ac:dyDescent="0.25">
      <c r="C271" s="91">
        <v>5</v>
      </c>
      <c r="D271" s="90" t="s">
        <v>70</v>
      </c>
      <c r="E271" s="89">
        <v>48.264381508017507</v>
      </c>
      <c r="F271" s="88">
        <v>39.597672954573056</v>
      </c>
      <c r="G271" s="88">
        <v>39.597672954573056</v>
      </c>
    </row>
    <row r="272" spans="2:7" x14ac:dyDescent="0.25">
      <c r="C272" s="91">
        <v>6</v>
      </c>
      <c r="D272" s="90" t="s">
        <v>71</v>
      </c>
      <c r="E272" s="89">
        <v>2.1177505199349556</v>
      </c>
      <c r="F272" s="88">
        <v>1.6055072268322579</v>
      </c>
      <c r="G272" s="88">
        <v>1.6055072268322579</v>
      </c>
    </row>
    <row r="273" spans="3:7" x14ac:dyDescent="0.25">
      <c r="C273" s="91">
        <v>7</v>
      </c>
      <c r="D273" s="90" t="s">
        <v>72</v>
      </c>
      <c r="E273" s="89">
        <v>19.130983375233974</v>
      </c>
      <c r="F273" s="88">
        <v>15.93654658565374</v>
      </c>
      <c r="G273" s="88">
        <v>15.93654658565374</v>
      </c>
    </row>
    <row r="274" spans="3:7" x14ac:dyDescent="0.25">
      <c r="C274" s="91">
        <v>8</v>
      </c>
      <c r="D274" s="90" t="s">
        <v>73</v>
      </c>
      <c r="E274" s="89">
        <v>2.7025062944027978</v>
      </c>
      <c r="F274" s="88">
        <v>3.7250334100070992</v>
      </c>
      <c r="G274" s="88">
        <v>3.7250334100070992</v>
      </c>
    </row>
    <row r="275" spans="3:7" x14ac:dyDescent="0.25">
      <c r="C275" s="91">
        <v>9</v>
      </c>
      <c r="D275" s="90" t="s">
        <v>74</v>
      </c>
      <c r="E275" s="89">
        <v>0.77849599486470122</v>
      </c>
      <c r="F275" s="88">
        <v>1.8359481173028893</v>
      </c>
      <c r="G275" s="88">
        <v>1.8359481173028893</v>
      </c>
    </row>
    <row r="276" spans="3:7" x14ac:dyDescent="0.25">
      <c r="C276" s="91">
        <v>10</v>
      </c>
      <c r="D276" s="90" t="s">
        <v>112</v>
      </c>
      <c r="E276" s="89">
        <v>91.940215698994123</v>
      </c>
      <c r="F276" s="88">
        <v>73.319354299013511</v>
      </c>
      <c r="G276" s="88">
        <v>73.319354299013511</v>
      </c>
    </row>
    <row r="277" spans="3:7" x14ac:dyDescent="0.25">
      <c r="C277" s="91">
        <v>11</v>
      </c>
      <c r="D277" s="90" t="s">
        <v>76</v>
      </c>
      <c r="E277" s="89">
        <v>126.86205663742193</v>
      </c>
      <c r="F277" s="88">
        <v>86.54350118415303</v>
      </c>
      <c r="G277" s="88">
        <v>86.54350118415303</v>
      </c>
    </row>
    <row r="278" spans="3:7" x14ac:dyDescent="0.25">
      <c r="C278" s="91">
        <v>12</v>
      </c>
      <c r="D278" s="90" t="s">
        <v>77</v>
      </c>
      <c r="E278" s="89">
        <v>14.670458495844212</v>
      </c>
      <c r="F278" s="88">
        <v>9.0094724070008567</v>
      </c>
      <c r="G278" s="88">
        <v>9.0094724070008567</v>
      </c>
    </row>
    <row r="279" spans="3:7" x14ac:dyDescent="0.25">
      <c r="C279" s="91">
        <v>13</v>
      </c>
      <c r="D279" s="90" t="s">
        <v>78</v>
      </c>
      <c r="E279" s="89">
        <v>14.096597767108559</v>
      </c>
      <c r="F279" s="88">
        <v>-7.3407151757169657</v>
      </c>
      <c r="G279" s="88">
        <v>-7.1077525026672035</v>
      </c>
    </row>
    <row r="280" spans="3:7" x14ac:dyDescent="0.25">
      <c r="C280" s="91">
        <v>14</v>
      </c>
      <c r="D280" s="90" t="s">
        <v>79</v>
      </c>
      <c r="E280" s="89">
        <v>3.7339780306294639</v>
      </c>
      <c r="F280" s="88">
        <v>-3.7421141662097086</v>
      </c>
      <c r="G280" s="88">
        <v>-3.5473328772155734</v>
      </c>
    </row>
    <row r="281" spans="3:7" x14ac:dyDescent="0.25">
      <c r="C281" s="91">
        <v>15</v>
      </c>
      <c r="D281" s="90" t="s">
        <v>80</v>
      </c>
      <c r="E281" s="89">
        <v>-18.595169080857076</v>
      </c>
      <c r="F281" s="88">
        <v>-89.318198077610788</v>
      </c>
      <c r="G281" s="88">
        <v>-43.524759831063392</v>
      </c>
    </row>
    <row r="282" spans="3:7" x14ac:dyDescent="0.25">
      <c r="C282" s="91">
        <v>16</v>
      </c>
      <c r="D282" s="90" t="s">
        <v>81</v>
      </c>
      <c r="E282" s="89">
        <v>-32.970075323624172</v>
      </c>
      <c r="F282" s="88">
        <v>-79.582528783797045</v>
      </c>
      <c r="G282" s="88">
        <v>-46.762450567097162</v>
      </c>
    </row>
    <row r="283" spans="3:7" x14ac:dyDescent="0.25">
      <c r="C283" s="91">
        <v>17</v>
      </c>
      <c r="D283" s="90" t="s">
        <v>82</v>
      </c>
      <c r="E283" s="89">
        <v>-16.678297979111548</v>
      </c>
      <c r="F283" s="88">
        <v>-25.448668165134258</v>
      </c>
      <c r="G283" s="88">
        <v>-9.4232695504456849</v>
      </c>
    </row>
    <row r="284" spans="3:7" x14ac:dyDescent="0.25">
      <c r="C284" s="91">
        <v>18</v>
      </c>
      <c r="D284" s="90" t="s">
        <v>83</v>
      </c>
      <c r="E284" s="89">
        <v>-50.869842621698631</v>
      </c>
      <c r="F284" s="88">
        <v>-62.143840294814801</v>
      </c>
      <c r="G284" s="88">
        <v>-31.448885197754002</v>
      </c>
    </row>
    <row r="285" spans="3:7" x14ac:dyDescent="0.25">
      <c r="C285" s="91">
        <v>19</v>
      </c>
      <c r="D285" s="90" t="s">
        <v>84</v>
      </c>
      <c r="E285" s="89">
        <v>-4.028802795679951</v>
      </c>
      <c r="F285" s="88">
        <v>-3.2079677053696294</v>
      </c>
      <c r="G285" s="88">
        <v>-1.7492274456393186</v>
      </c>
    </row>
    <row r="286" spans="3:7" x14ac:dyDescent="0.25">
      <c r="C286" s="91">
        <v>20</v>
      </c>
      <c r="D286" s="90" t="s">
        <v>85</v>
      </c>
      <c r="E286" s="89">
        <v>-3.6708511023293546</v>
      </c>
      <c r="F286" s="88">
        <v>-22.733893818188548</v>
      </c>
      <c r="G286" s="88">
        <v>-1.5216683624800016</v>
      </c>
    </row>
    <row r="287" spans="3:7" x14ac:dyDescent="0.25">
      <c r="C287" s="91">
        <v>21</v>
      </c>
      <c r="D287" s="90" t="s">
        <v>86</v>
      </c>
      <c r="E287" s="89">
        <v>-2.1647249857389692</v>
      </c>
      <c r="F287" s="88">
        <v>0.2557359193759714</v>
      </c>
      <c r="G287" s="88">
        <v>5.2382399897702605</v>
      </c>
    </row>
    <row r="288" spans="3:7" x14ac:dyDescent="0.25">
      <c r="C288" s="91">
        <v>22</v>
      </c>
      <c r="D288" s="90" t="s">
        <v>87</v>
      </c>
      <c r="E288" s="89">
        <v>-5.1394831855574141</v>
      </c>
      <c r="F288" s="88">
        <v>-6.8794867155576869</v>
      </c>
      <c r="G288" s="88">
        <v>1.0467585950460305</v>
      </c>
    </row>
    <row r="289" spans="2:7" x14ac:dyDescent="0.25">
      <c r="C289" s="91">
        <v>23</v>
      </c>
      <c r="D289" s="90" t="s">
        <v>88</v>
      </c>
      <c r="E289" s="89">
        <v>-1.6826265998542222</v>
      </c>
      <c r="F289" s="88">
        <v>-1.2954914603267751</v>
      </c>
      <c r="G289" s="88">
        <v>-0.280352038857</v>
      </c>
    </row>
    <row r="290" spans="2:7" x14ac:dyDescent="0.25">
      <c r="C290" s="91">
        <v>24</v>
      </c>
      <c r="D290" s="90" t="s">
        <v>89</v>
      </c>
      <c r="E290" s="89">
        <v>-72.2665173057228</v>
      </c>
      <c r="F290" s="88">
        <v>-97.20181831043972</v>
      </c>
      <c r="G290" s="88">
        <v>-39.414317775112011</v>
      </c>
    </row>
    <row r="291" spans="2:7" x14ac:dyDescent="0.25">
      <c r="C291" s="91">
        <v>25</v>
      </c>
      <c r="D291" s="90" t="s">
        <v>90</v>
      </c>
      <c r="E291" s="89">
        <v>-23.50684096161423</v>
      </c>
      <c r="F291" s="88">
        <v>-31.503958084525348</v>
      </c>
      <c r="G291" s="88">
        <v>-12.220617808504899</v>
      </c>
    </row>
    <row r="292" spans="2:7" x14ac:dyDescent="0.25">
      <c r="C292" s="91">
        <v>26</v>
      </c>
      <c r="D292" s="90" t="s">
        <v>91</v>
      </c>
      <c r="E292" s="89">
        <v>-26.614675044475558</v>
      </c>
      <c r="F292" s="88">
        <v>-59.406406143045146</v>
      </c>
      <c r="G292" s="88">
        <v>-19.027577968178836</v>
      </c>
    </row>
    <row r="293" spans="2:7" ht="15.75" thickBot="1" x14ac:dyDescent="0.3">
      <c r="C293" s="87">
        <v>27</v>
      </c>
      <c r="D293" s="86" t="s">
        <v>92</v>
      </c>
      <c r="E293" s="85">
        <v>-4.1710864270558332</v>
      </c>
      <c r="F293" s="84">
        <v>-5.7099875922883472</v>
      </c>
      <c r="G293" s="84">
        <v>-0.69051473410529129</v>
      </c>
    </row>
    <row r="294" spans="2:7" ht="15.75" thickBot="1" x14ac:dyDescent="0.3">
      <c r="E294"/>
      <c r="F294"/>
    </row>
    <row r="295" spans="2:7" ht="45.75" thickBot="1" x14ac:dyDescent="0.3">
      <c r="B295" s="83" t="s">
        <v>111</v>
      </c>
      <c r="E295"/>
      <c r="F295"/>
    </row>
    <row r="296" spans="2:7" ht="30.75" thickBot="1" x14ac:dyDescent="0.3">
      <c r="C296" s="82" t="s">
        <v>21</v>
      </c>
      <c r="D296" s="82" t="s">
        <v>22</v>
      </c>
      <c r="E296" s="81" t="str">
        <f>$E$16</f>
        <v>2029/30 baseline</v>
      </c>
      <c r="F296" s="80" t="str">
        <f>$F$16</f>
        <v>2029/30 CMP423</v>
      </c>
      <c r="G296" s="79" t="str">
        <f>$G$16</f>
        <v>2029/30 CMP423 &amp; CMP444</v>
      </c>
    </row>
    <row r="297" spans="2:7" x14ac:dyDescent="0.25">
      <c r="C297" s="78">
        <v>1</v>
      </c>
      <c r="D297" s="77" t="s">
        <v>24</v>
      </c>
      <c r="E297" s="76">
        <v>0</v>
      </c>
      <c r="F297" s="75">
        <v>0</v>
      </c>
      <c r="G297" s="75">
        <v>0</v>
      </c>
    </row>
    <row r="298" spans="2:7" x14ac:dyDescent="0.25">
      <c r="C298" s="74">
        <v>2</v>
      </c>
      <c r="D298" s="73" t="s">
        <v>25</v>
      </c>
      <c r="E298" s="72">
        <v>0</v>
      </c>
      <c r="F298" s="71">
        <v>0</v>
      </c>
      <c r="G298" s="71">
        <v>0</v>
      </c>
    </row>
    <row r="299" spans="2:7" x14ac:dyDescent="0.25">
      <c r="C299" s="74">
        <v>3</v>
      </c>
      <c r="D299" s="73" t="s">
        <v>26</v>
      </c>
      <c r="E299" s="72">
        <v>0</v>
      </c>
      <c r="F299" s="71">
        <v>12.39997258519506</v>
      </c>
      <c r="G299" s="71">
        <v>12.39997258519506</v>
      </c>
    </row>
    <row r="300" spans="2:7" x14ac:dyDescent="0.25">
      <c r="C300" s="74">
        <v>4</v>
      </c>
      <c r="D300" s="73" t="s">
        <v>27</v>
      </c>
      <c r="E300" s="72">
        <v>0</v>
      </c>
      <c r="F300" s="71">
        <v>41.268322431231326</v>
      </c>
      <c r="G300" s="71">
        <v>41.268322431231326</v>
      </c>
    </row>
    <row r="301" spans="2:7" x14ac:dyDescent="0.25">
      <c r="C301" s="74">
        <v>5</v>
      </c>
      <c r="D301" s="73" t="s">
        <v>28</v>
      </c>
      <c r="E301" s="72">
        <v>0</v>
      </c>
      <c r="F301" s="71">
        <v>50.272721492134558</v>
      </c>
      <c r="G301" s="71">
        <v>50.272721492134558</v>
      </c>
    </row>
    <row r="302" spans="2:7" x14ac:dyDescent="0.25">
      <c r="C302" s="74">
        <v>6</v>
      </c>
      <c r="D302" s="73" t="s">
        <v>29</v>
      </c>
      <c r="E302" s="72">
        <v>0</v>
      </c>
      <c r="F302" s="71">
        <v>38.115566314405868</v>
      </c>
      <c r="G302" s="71">
        <v>38.115566314405868</v>
      </c>
    </row>
    <row r="303" spans="2:7" x14ac:dyDescent="0.25">
      <c r="C303" s="74">
        <v>7</v>
      </c>
      <c r="D303" s="73" t="s">
        <v>30</v>
      </c>
      <c r="E303" s="72">
        <v>6.3696423353678702</v>
      </c>
      <c r="F303" s="71">
        <v>87.298425890876516</v>
      </c>
      <c r="G303" s="71">
        <v>87.298425890876516</v>
      </c>
    </row>
    <row r="304" spans="2:7" x14ac:dyDescent="0.25">
      <c r="C304" s="74">
        <v>8</v>
      </c>
      <c r="D304" s="73" t="s">
        <v>31</v>
      </c>
      <c r="E304" s="72">
        <v>11.445761742221496</v>
      </c>
      <c r="F304" s="71">
        <v>83.284243205017376</v>
      </c>
      <c r="G304" s="71">
        <v>83.284243205017376</v>
      </c>
    </row>
    <row r="305" spans="3:7" x14ac:dyDescent="0.25">
      <c r="C305" s="74">
        <v>9</v>
      </c>
      <c r="D305" s="73" t="s">
        <v>32</v>
      </c>
      <c r="E305" s="72">
        <v>27.148823210713196</v>
      </c>
      <c r="F305" s="71">
        <v>138.91949142048844</v>
      </c>
      <c r="G305" s="71">
        <v>138.91949142048844</v>
      </c>
    </row>
    <row r="306" spans="3:7" x14ac:dyDescent="0.25">
      <c r="C306" s="74">
        <v>10</v>
      </c>
      <c r="D306" s="73" t="s">
        <v>33</v>
      </c>
      <c r="E306" s="72">
        <v>5.6528147733676848</v>
      </c>
      <c r="F306" s="71">
        <v>36.19811149224806</v>
      </c>
      <c r="G306" s="71">
        <v>36.19811149224806</v>
      </c>
    </row>
    <row r="307" spans="3:7" x14ac:dyDescent="0.25">
      <c r="C307" s="74">
        <v>11</v>
      </c>
      <c r="D307" s="73" t="s">
        <v>34</v>
      </c>
      <c r="E307" s="72">
        <v>28.44568740577742</v>
      </c>
      <c r="F307" s="71">
        <v>95.461026308463204</v>
      </c>
      <c r="G307" s="71">
        <v>95.461026308463204</v>
      </c>
    </row>
    <row r="308" spans="3:7" x14ac:dyDescent="0.25">
      <c r="C308" s="74">
        <v>12</v>
      </c>
      <c r="D308" s="73" t="s">
        <v>35</v>
      </c>
      <c r="E308" s="72">
        <v>39.457105276833417</v>
      </c>
      <c r="F308" s="71">
        <v>108.20493112791218</v>
      </c>
      <c r="G308" s="71">
        <v>108.20493112791218</v>
      </c>
    </row>
    <row r="309" spans="3:7" x14ac:dyDescent="0.25">
      <c r="C309" s="74">
        <v>13</v>
      </c>
      <c r="D309" s="73" t="s">
        <v>36</v>
      </c>
      <c r="E309" s="72">
        <v>48.762374568585962</v>
      </c>
      <c r="F309" s="71">
        <v>143.59370861219608</v>
      </c>
      <c r="G309" s="71">
        <v>143.59370861219608</v>
      </c>
    </row>
    <row r="310" spans="3:7" ht="15.75" thickBot="1" x14ac:dyDescent="0.3">
      <c r="C310" s="70">
        <v>14</v>
      </c>
      <c r="D310" s="69" t="s">
        <v>37</v>
      </c>
      <c r="E310" s="68">
        <v>12.58629887121365</v>
      </c>
      <c r="F310" s="67">
        <v>57.276334558943574</v>
      </c>
      <c r="G310" s="67">
        <v>57.276334558943574</v>
      </c>
    </row>
  </sheetData>
  <mergeCells count="1">
    <mergeCell ref="B49:C49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7b6fe81-1556-4112-94ca-31043ca39b71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C261C8F09564428ABFA751934FCA20" ma:contentTypeVersion="2" ma:contentTypeDescription="Create a new document." ma:contentTypeScope="" ma:versionID="92798b7919e7cdd92486c400c7aca93a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1d2f5ecfe1e9ace35377c10135e5e33c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F474F9-23E4-4EE3-9EE8-32994026CFBA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671d5b31-9e39-4b42-8309-b5f2d020fae9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ada98f5a-a740-4799-8252-5a3f447098bc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DA44852-388F-4F48-AFAA-9296BC85A4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1EB168-10C8-4D35-9773-9D6F62B50F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interaction CMP432 and CMP444</vt:lpstr>
      <vt:lpstr>interaction with CMP444 WACM1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Hickman (NESO)</dc:creator>
  <cp:keywords/>
  <dc:description/>
  <cp:lastModifiedBy>Niall Coyle [NESO]</cp:lastModifiedBy>
  <cp:revision/>
  <dcterms:created xsi:type="dcterms:W3CDTF">2025-03-25T11:57:27Z</dcterms:created>
  <dcterms:modified xsi:type="dcterms:W3CDTF">2025-09-05T08:35:17Z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0x0101005BC261C8F09564428ABFA751934FCA20</vt:lpwstr>
  </property>
  <property fmtid="{D5CDD505-2E9C-101B-9397-08002B2CF9AE}" pid="3" name="MediaServiceImageTags">
    <vt:lpwstr/>
  </property>
  <property fmtid="{D5CDD505-2E9C-101B-9397-08002B2CF9AE}" pid="4" name="Order">
    <vt:r8>9438600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MSIP_Label_a4200942-dd40-4530-96b6-ebe359e8009d_Enabled">
    <vt:lpwstr>true</vt:lpwstr>
  </property>
  <property fmtid="{D5CDD505-2E9C-101B-9397-08002B2CF9AE}" pid="12" name="MSIP_Label_a4200942-dd40-4530-96b6-ebe359e8009d_SetDate">
    <vt:lpwstr>2025-05-23T09:36:47Z</vt:lpwstr>
  </property>
  <property fmtid="{D5CDD505-2E9C-101B-9397-08002B2CF9AE}" pid="13" name="MSIP_Label_a4200942-dd40-4530-96b6-ebe359e8009d_Method">
    <vt:lpwstr>Privileged</vt:lpwstr>
  </property>
  <property fmtid="{D5CDD505-2E9C-101B-9397-08002B2CF9AE}" pid="14" name="MSIP_Label_a4200942-dd40-4530-96b6-ebe359e8009d_Name">
    <vt:lpwstr>a4200942-dd40-4530-96b6-ebe359e8009d</vt:lpwstr>
  </property>
  <property fmtid="{D5CDD505-2E9C-101B-9397-08002B2CF9AE}" pid="15" name="MSIP_Label_a4200942-dd40-4530-96b6-ebe359e8009d_SiteId">
    <vt:lpwstr>953b0f83-1ce6-45c3-82c9-1d847e372339</vt:lpwstr>
  </property>
  <property fmtid="{D5CDD505-2E9C-101B-9397-08002B2CF9AE}" pid="16" name="MSIP_Label_a4200942-dd40-4530-96b6-ebe359e8009d_ActionId">
    <vt:lpwstr>f5416400-f7bd-4a0d-845a-bae991cf78d3</vt:lpwstr>
  </property>
  <property fmtid="{D5CDD505-2E9C-101B-9397-08002B2CF9AE}" pid="17" name="MSIP_Label_a4200942-dd40-4530-96b6-ebe359e8009d_ContentBits">
    <vt:lpwstr>0</vt:lpwstr>
  </property>
  <property fmtid="{D5CDD505-2E9C-101B-9397-08002B2CF9AE}" pid="18" name="MSIP_Label_a4200942-dd40-4530-96b6-ebe359e8009d_Tag">
    <vt:lpwstr>10, 0, 1, 1</vt:lpwstr>
  </property>
  <property fmtid="{D5CDD505-2E9C-101B-9397-08002B2CF9AE}" pid="19" name="_SourceUrl">
    <vt:lpwstr/>
  </property>
  <property fmtid="{D5CDD505-2E9C-101B-9397-08002B2CF9AE}" pid="20" name="_SharedFileIndex">
    <vt:lpwstr/>
  </property>
</Properties>
</file>